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6150" activeTab="0"/>
  </bookViews>
  <sheets>
    <sheet name="Mau 1" sheetId="1" r:id="rId1"/>
    <sheet name="Mau 2_Mam non" sheetId="2" state="hidden" r:id="rId2"/>
    <sheet name="Mau 2_TH&amp;THCS" sheetId="3" state="hidden" r:id="rId3"/>
    <sheet name="XL4Poppy" sheetId="4" state="hidden" r:id="rId4"/>
  </sheets>
  <definedNames>
    <definedName name="_Fill" hidden="1">#REF!</definedName>
    <definedName name="BarData">#REF!</definedName>
    <definedName name="Bust">'XL4Poppy'!$C$31</definedName>
    <definedName name="Continue">'XL4Poppy'!$C$9</definedName>
    <definedName name="data">#REF!</definedName>
    <definedName name="Data11">#REF!</definedName>
    <definedName name="Data41">#REF!</definedName>
    <definedName name="Document_array" localSheetId="3">{"Book1","mau bc ns.xls"}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3">'XL4Poppy'!$C$4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<sst xmlns="http://schemas.openxmlformats.org/spreadsheetml/2006/main" count="858" uniqueCount="363">
  <si>
    <t xml:space="preserve">Nam </t>
  </si>
  <si>
    <t>BGH</t>
  </si>
  <si>
    <t xml:space="preserve">TS </t>
  </si>
  <si>
    <t>mau bc ns.xls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</si>
  <si>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</si>
  <si>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</si>
  <si>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</si>
  <si>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</si>
  <si>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</si>
  <si>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</si>
  <si>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</si>
  <si>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</si>
  <si>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</si>
  <si>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</si>
  <si>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bbbbbbbbbbbbbbbbbbbbbbbbbbbbbbbbbbbbbbbbbbbbbbb.xls**</t>
  </si>
  <si>
    <t>**Infect Workbook**</t>
  </si>
  <si>
    <t>CỘNG HOÀ XÃ HỘI CHỦ NGHĨA VIỆT NAM</t>
  </si>
  <si>
    <t>Độc lập-Tự do-Hạnh phúc</t>
  </si>
  <si>
    <t>TÌNH HÌNH NHÂN SỰ</t>
  </si>
  <si>
    <t>Số 
TT</t>
  </si>
  <si>
    <t>Họ Và Tên</t>
  </si>
  <si>
    <t>Năm Sinh</t>
  </si>
  <si>
    <t>Lương Hiện Hưởng</t>
  </si>
  <si>
    <t>Nữ</t>
  </si>
  <si>
    <t xml:space="preserve">Bậc </t>
  </si>
  <si>
    <t>Hệ Số</t>
  </si>
  <si>
    <t>HIỆU TRƯỞNG</t>
  </si>
  <si>
    <t>THỐNG KÊ TÌNH HÌNH NHÂN SỰ</t>
  </si>
  <si>
    <t>Các 
Tiêu Thức</t>
  </si>
  <si>
    <t>TRÌNH ĐỘ CHUYÊN MÔN</t>
  </si>
  <si>
    <t>Tổng số</t>
  </si>
  <si>
    <t>Dân tộc</t>
  </si>
  <si>
    <t>Đảng viên</t>
  </si>
  <si>
    <t xml:space="preserve">Đại học </t>
  </si>
  <si>
    <t>Cao đẳng</t>
  </si>
  <si>
    <t xml:space="preserve">Trung học </t>
  </si>
  <si>
    <t xml:space="preserve">Trung cấp </t>
  </si>
  <si>
    <t>Sơ cấp</t>
  </si>
  <si>
    <t>Nhân Viên</t>
  </si>
  <si>
    <t>Tổng PT Đội</t>
  </si>
  <si>
    <t>Bảo vệ</t>
  </si>
  <si>
    <t>Giáo viên</t>
  </si>
  <si>
    <t>Cộng chung</t>
  </si>
  <si>
    <t>Sơ học</t>
  </si>
  <si>
    <t>Mẫu 2-MN</t>
  </si>
  <si>
    <t>……………….. , ngày ... tháng ….. năm 200….</t>
  </si>
  <si>
    <t>Giáo viên TH</t>
  </si>
  <si>
    <t>Giáo viên THCS</t>
  </si>
  <si>
    <t>TĐ</t>
  </si>
  <si>
    <t>Nu</t>
  </si>
  <si>
    <t>Phần kiểm soát</t>
  </si>
  <si>
    <t>Mẫu 2-TH&amp;THCS</t>
  </si>
  <si>
    <t>Ngày vào Đảng</t>
  </si>
  <si>
    <t>Ngày tuyển dụng</t>
  </si>
  <si>
    <t>Mã số CDNN</t>
  </si>
  <si>
    <t>Mẫu 1</t>
  </si>
  <si>
    <t>Cao học</t>
  </si>
  <si>
    <t>TS</t>
  </si>
  <si>
    <t>Trình Độ Chuyên Môn</t>
  </si>
  <si>
    <t>ĐHSP</t>
  </si>
  <si>
    <t>CĐSP</t>
  </si>
  <si>
    <t>Chuyên ngành đào tạo</t>
  </si>
  <si>
    <t>Trình độ Tin học</t>
  </si>
  <si>
    <t>A</t>
  </si>
  <si>
    <t>B</t>
  </si>
  <si>
    <t>Trình độ ngoại ngữ</t>
  </si>
  <si>
    <t>B1</t>
  </si>
  <si>
    <t>B2</t>
  </si>
  <si>
    <t>Trình độ chính trị</t>
  </si>
  <si>
    <t>TC</t>
  </si>
  <si>
    <t>SC</t>
  </si>
  <si>
    <t>Đã BDCDNN hạng</t>
  </si>
  <si>
    <t>II</t>
  </si>
  <si>
    <t>III</t>
  </si>
  <si>
    <t>Công tác kiêm nhiệm</t>
  </si>
  <si>
    <t>Nhiệm vụ chính</t>
  </si>
  <si>
    <t>Công việc</t>
  </si>
  <si>
    <t>Tổng số giờ (tiết) làm việc</t>
  </si>
  <si>
    <t>Nhiệm Vụ Phân Công</t>
  </si>
  <si>
    <t>Số 
giờ
(tiết)</t>
  </si>
  <si>
    <t>PHÒNG GD&amp;ĐT VĨNH THUẬN</t>
  </si>
  <si>
    <t>TN vượt khung</t>
  </si>
  <si>
    <t>TRƯỜNG ………</t>
  </si>
  <si>
    <t xml:space="preserve"> A, B và cơ bản</t>
  </si>
  <si>
    <t>Nâng cao</t>
  </si>
  <si>
    <t>TIN HỌC</t>
  </si>
  <si>
    <t>CHÍNH TRỊ</t>
  </si>
  <si>
    <t>Chứng chỉ A</t>
  </si>
  <si>
    <t>Chứng chỉ B</t>
  </si>
  <si>
    <t>Chứng chỉ B1</t>
  </si>
  <si>
    <t>Chứng chỉ B2</t>
  </si>
  <si>
    <t>NGOẠI NGỮ</t>
  </si>
  <si>
    <t>Chứng chỉ BD CDNN</t>
  </si>
  <si>
    <t>(Tính đến ngày      tháng     2 năm 20   )</t>
  </si>
  <si>
    <t>(Tính đến ngày       tháng      năm 20   )</t>
  </si>
  <si>
    <t>Chú ý:</t>
  </si>
  <si>
    <t>- Nhặt dữ liệu từ danh sách (Mẫu 1) để điền vào bảng này.</t>
  </si>
  <si>
    <t>- Giáo viên kiêm nhiệm làm nhân viên thì báo vào dòng nhân viên.</t>
  </si>
  <si>
    <t>- Phần kiểm soát nếu báo "L" thì phải kiểm tra lại số liệu vì không đúng.</t>
  </si>
  <si>
    <t>DANH SÁCH CÁN BỘ, CÔNG CHỨC, VIÊN CHỨC</t>
  </si>
  <si>
    <t>TRƯỜNG: THCS THỊ TRẤN</t>
  </si>
  <si>
    <t>(Tính đến ngày 06 tháng 9 năm 2019)</t>
  </si>
  <si>
    <t>Đặng Thị Thủy</t>
  </si>
  <si>
    <t>03/04/2011</t>
  </si>
  <si>
    <t>Trần Thuận Tiến</t>
  </si>
  <si>
    <t>03/09/2011</t>
  </si>
  <si>
    <t>Huỳnh Thị Cẩm Tú</t>
  </si>
  <si>
    <t>03/09/2015</t>
  </si>
  <si>
    <t>Nguyễn Thị Thanh Tâm</t>
  </si>
  <si>
    <t>Hồ Thị Bích</t>
  </si>
  <si>
    <t>03/12/2017</t>
  </si>
  <si>
    <t>Nguyễn Trung Giang</t>
  </si>
  <si>
    <t>03/05/2012</t>
  </si>
  <si>
    <t>Phạm Thành Đời</t>
  </si>
  <si>
    <t>14/05/2012</t>
  </si>
  <si>
    <t>Đỗ Thị Thu Huyền</t>
  </si>
  <si>
    <t>03/11/1999</t>
  </si>
  <si>
    <t>Trương Văn Nới</t>
  </si>
  <si>
    <t>03/10/2009</t>
  </si>
  <si>
    <t>Nguyễn Văn Dũng</t>
  </si>
  <si>
    <t>03/11/2013</t>
  </si>
  <si>
    <t>Trần Thanh Trúc</t>
  </si>
  <si>
    <t>Mã Phước Tường</t>
  </si>
  <si>
    <t>Từ Thị Kim Oanh</t>
  </si>
  <si>
    <t>Trần Văn Thới</t>
  </si>
  <si>
    <t>03/11/2015</t>
  </si>
  <si>
    <t>Nguyễn Quang Hiển</t>
  </si>
  <si>
    <t>17/12/2015</t>
  </si>
  <si>
    <t>Nguyễn Thị Tuyền</t>
  </si>
  <si>
    <t>Hồng Thanh Trung</t>
  </si>
  <si>
    <t>07/12/2013</t>
  </si>
  <si>
    <t>Ngô Trường Chinh</t>
  </si>
  <si>
    <t>20/11/2008</t>
  </si>
  <si>
    <t>Lý Kim Ba</t>
  </si>
  <si>
    <t>09/12/2013</t>
  </si>
  <si>
    <t>Trần Thị Nghĩa</t>
  </si>
  <si>
    <t>Nguyễn Thị Mãi</t>
  </si>
  <si>
    <t>Bùi Đức Hải</t>
  </si>
  <si>
    <t>03/04/1998</t>
  </si>
  <si>
    <t>Nguyễn Thị Nhàn</t>
  </si>
  <si>
    <t>03/02/2010</t>
  </si>
  <si>
    <t>Trần Ngọc Thạnh</t>
  </si>
  <si>
    <t>Trần Thị Bích Thủy</t>
  </si>
  <si>
    <t>Nguyễn Thị Bích Nhi</t>
  </si>
  <si>
    <t>03/03/2006</t>
  </si>
  <si>
    <t>Cao Thị Thùy Ngân</t>
  </si>
  <si>
    <t>Tiền Thanh Hậu</t>
  </si>
  <si>
    <t>Lê Thị Anh Đào</t>
  </si>
  <si>
    <t>02/03/2007</t>
  </si>
  <si>
    <t>Nguyễn Thanh Bình</t>
  </si>
  <si>
    <t>Lý Phước Kiệt</t>
  </si>
  <si>
    <t>Trương Trung Kiên</t>
  </si>
  <si>
    <t>28/10/2016</t>
  </si>
  <si>
    <t>Trịnh Thị Thu Loan</t>
  </si>
  <si>
    <t>Võ Mộng Kiều</t>
  </si>
  <si>
    <t>Trần Thị Chế Linh</t>
  </si>
  <si>
    <t>Nguyễn Minh Trường</t>
  </si>
  <si>
    <t>05/06/2013</t>
  </si>
  <si>
    <t>Ngô Văn Bảy</t>
  </si>
  <si>
    <t>Dương Hồng Phước</t>
  </si>
  <si>
    <t>Trần Thị Thu Mùi</t>
  </si>
  <si>
    <t>Lê Hồng Trắng</t>
  </si>
  <si>
    <t>11/11/2011</t>
  </si>
  <si>
    <t>Lê Ngọc Diễm Hương</t>
  </si>
  <si>
    <t>Nguyễn Văn Liêm</t>
  </si>
  <si>
    <t>Trần Thị Hiếu</t>
  </si>
  <si>
    <t>Châu Văn Bềnh</t>
  </si>
  <si>
    <t>Trần Hữu Duyên</t>
  </si>
  <si>
    <t>10/03/2015</t>
  </si>
  <si>
    <t>Võ Văn Sớm</t>
  </si>
  <si>
    <t>Nguyễn Văn Lùng</t>
  </si>
  <si>
    <t>03/09/2014</t>
  </si>
  <si>
    <t>Trần Thị Vân Anh</t>
  </si>
  <si>
    <t>03/04/2014</t>
  </si>
  <si>
    <t>Nguyễn Thị Hiền</t>
  </si>
  <si>
    <t>Văn Công Mãi</t>
  </si>
  <si>
    <t>Tô Kiều Diễm</t>
  </si>
  <si>
    <t>10/08/2018</t>
  </si>
  <si>
    <t>Trần Đình Duy</t>
  </si>
  <si>
    <t>Trần Thanh Dương</t>
  </si>
  <si>
    <t>Lê Thị Mãi Em</t>
  </si>
  <si>
    <t>Nguyễn Thị Thu Thùy</t>
  </si>
  <si>
    <t>16/04/2013</t>
  </si>
  <si>
    <t>Lâm Thị Lĩnh</t>
  </si>
  <si>
    <t>Huỳnh Thị Ái Chi</t>
  </si>
  <si>
    <t>04/10/2017</t>
  </si>
  <si>
    <t>Nguyễn Sơn Vũ</t>
  </si>
  <si>
    <t>01/03/2015</t>
  </si>
  <si>
    <t>Huỳnh Văn Toàn</t>
  </si>
  <si>
    <t>Trần Thanh Đông</t>
  </si>
  <si>
    <t>Đặng Thị Nhung</t>
  </si>
  <si>
    <t>Nguyễn Thị Bích Thùy</t>
  </si>
  <si>
    <t>03/05/2011</t>
  </si>
  <si>
    <t>Kiên Thị Thanh Tâm</t>
  </si>
  <si>
    <t>TT.Vĩnh Thuận, ngày 06 tháng 9 năm 2019</t>
  </si>
  <si>
    <t>01/09/1987</t>
  </si>
  <si>
    <t>Văn</t>
  </si>
  <si>
    <t>Trung cấp</t>
  </si>
  <si>
    <t>01/09/2005</t>
  </si>
  <si>
    <t>Toán</t>
  </si>
  <si>
    <t>14/03/2013</t>
  </si>
  <si>
    <t>Kế toán</t>
  </si>
  <si>
    <t>01/10/1999</t>
  </si>
  <si>
    <t>Văn- GDCD</t>
  </si>
  <si>
    <t>01/09/2006</t>
  </si>
  <si>
    <t>Sử</t>
  </si>
  <si>
    <t>27/11/2010</t>
  </si>
  <si>
    <t>Lý- CN</t>
  </si>
  <si>
    <t>07/04/2009</t>
  </si>
  <si>
    <t>01/09/1988</t>
  </si>
  <si>
    <t>01/03/2003</t>
  </si>
  <si>
    <t>01/10/2001</t>
  </si>
  <si>
    <t>01/08/1997</t>
  </si>
  <si>
    <t>10/01/1999</t>
  </si>
  <si>
    <t>01/03/2004</t>
  </si>
  <si>
    <t>31/06/2012</t>
  </si>
  <si>
    <t>Tin học</t>
  </si>
  <si>
    <t>Lý</t>
  </si>
  <si>
    <t>01/05/2010</t>
  </si>
  <si>
    <t>01/01/2001</t>
  </si>
  <si>
    <t>01/09/1993</t>
  </si>
  <si>
    <t>15/02/1994</t>
  </si>
  <si>
    <t>GDCT</t>
  </si>
  <si>
    <t>10/04/1991</t>
  </si>
  <si>
    <t>01/03/2002</t>
  </si>
  <si>
    <t>Anh Văn</t>
  </si>
  <si>
    <t>01/03/2000</t>
  </si>
  <si>
    <t>01/10/2003</t>
  </si>
  <si>
    <t>Nhạc</t>
  </si>
  <si>
    <t>01/05/2003</t>
  </si>
  <si>
    <t xml:space="preserve">Sử </t>
  </si>
  <si>
    <t>01/09/1994</t>
  </si>
  <si>
    <t>Hóa</t>
  </si>
  <si>
    <t>Hóa- Sinh</t>
  </si>
  <si>
    <t>01/05/2000</t>
  </si>
  <si>
    <t>Sinh</t>
  </si>
  <si>
    <t>15/03/2010</t>
  </si>
  <si>
    <t>Địa-sử</t>
  </si>
  <si>
    <t>GDCD- Sử</t>
  </si>
  <si>
    <t>29/04/2005</t>
  </si>
  <si>
    <t>01/04/2001</t>
  </si>
  <si>
    <t>Mỹ Thuật</t>
  </si>
  <si>
    <t>01/08/2004</t>
  </si>
  <si>
    <t>15/03/2014</t>
  </si>
  <si>
    <t>Ngữ Văn</t>
  </si>
  <si>
    <t>ĐH</t>
  </si>
  <si>
    <t>GD Thể chất</t>
  </si>
  <si>
    <t>01/02/2016</t>
  </si>
  <si>
    <t>09/06/2007</t>
  </si>
  <si>
    <t>TCCN</t>
  </si>
  <si>
    <t>Dược sĩ</t>
  </si>
  <si>
    <t>01/10/2006</t>
  </si>
  <si>
    <t>29/04/2002</t>
  </si>
  <si>
    <t>01/01/2017</t>
  </si>
  <si>
    <t>07/10/2008</t>
  </si>
  <si>
    <t>CĐ</t>
  </si>
  <si>
    <t>Thư viện</t>
  </si>
  <si>
    <t>V.07.04.11</t>
  </si>
  <si>
    <t>V.07.04.12</t>
  </si>
  <si>
    <t>IV</t>
  </si>
  <si>
    <t>PT nhân sự + Cơ sở vật chất</t>
  </si>
  <si>
    <t>Phụ đạo HS yếu văn K6</t>
  </si>
  <si>
    <t>Phụ trách CM, T.sinh, QL TCM, QLGV,HS</t>
  </si>
  <si>
    <t>Phụ đạo HS yếu Toán 9</t>
  </si>
  <si>
    <t xml:space="preserve">Văn thư + Thủ Quỹ </t>
  </si>
  <si>
    <t>Quản lý cấp phát văn bằng TN</t>
  </si>
  <si>
    <t>Phụ trách thiết bị, thực hành</t>
  </si>
  <si>
    <t>Nhân viên thư viện</t>
  </si>
  <si>
    <t>Nhân viên thực hành-Thí nghiệm; quản lý vệ sinh các lớp chủ nhiệm</t>
  </si>
  <si>
    <t>Y tế học đường</t>
  </si>
  <si>
    <t>Nhân viên TTHTCĐ, phụ trách phổ cập, thư kí hội đồng.</t>
  </si>
  <si>
    <t xml:space="preserve">Tổng phụ trách đội; </t>
  </si>
  <si>
    <t>Nghĩ hộ sản</t>
  </si>
  <si>
    <t>Tồ trưởng +BDHSG Lý 9</t>
  </si>
  <si>
    <t xml:space="preserve">CN 9B1 +BDHSG TTA </t>
  </si>
  <si>
    <t xml:space="preserve">Chủ tịch công đoàn </t>
  </si>
  <si>
    <t xml:space="preserve">Tổ trưởng </t>
  </si>
  <si>
    <t xml:space="preserve">Chủ nhiệm 8A2 </t>
  </si>
  <si>
    <t>Chủ nhiệm 9B6+BDHSG Toán 9</t>
  </si>
  <si>
    <t xml:space="preserve">Chủ nhiệm 6F4 </t>
  </si>
  <si>
    <t xml:space="preserve">Tin học 7E/6;7+CN 9B/1;2 </t>
  </si>
  <si>
    <t xml:space="preserve">Chủ nhiệm 7E6 +GT </t>
  </si>
  <si>
    <t xml:space="preserve">BDHSG Văn 7 </t>
  </si>
  <si>
    <t xml:space="preserve">Chủ nhiệm 8A6 +PCT </t>
  </si>
  <si>
    <t xml:space="preserve">Chủ nhiệm 7E7 </t>
  </si>
  <si>
    <t xml:space="preserve">Chủ nhiệm 9B2 </t>
  </si>
  <si>
    <t xml:space="preserve">Chủ nhiệm 9B5 </t>
  </si>
  <si>
    <t xml:space="preserve">CN 8A4 </t>
  </si>
  <si>
    <t xml:space="preserve">Chủ nhiệm 8A1  </t>
  </si>
  <si>
    <t xml:space="preserve">CN 6F7 </t>
  </si>
  <si>
    <t xml:space="preserve">CN 7E3 </t>
  </si>
  <si>
    <t xml:space="preserve">Tổ phó + Chủ nhiệm 9B4 </t>
  </si>
  <si>
    <t xml:space="preserve">Ủy viên BCH CĐ </t>
  </si>
  <si>
    <t xml:space="preserve">Tổ trưởng + BDHSG Sử </t>
  </si>
  <si>
    <t xml:space="preserve">CN 6F1 </t>
  </si>
  <si>
    <t xml:space="preserve">Tổ phó ; Chủ nhiệm 9B3 </t>
  </si>
  <si>
    <t xml:space="preserve">Chủ nhiệm 7E4 </t>
  </si>
  <si>
    <t xml:space="preserve">Chủ nhiệm 8A3 +GT </t>
  </si>
  <si>
    <t xml:space="preserve">CN 6F6 </t>
  </si>
  <si>
    <t xml:space="preserve">TT </t>
  </si>
  <si>
    <t xml:space="preserve">Chủ nhiệm 7E1 + BDHSG Sinh </t>
  </si>
  <si>
    <t xml:space="preserve">Phụ trách đồi cỏ, cắt kiểng </t>
  </si>
  <si>
    <t xml:space="preserve">Tp +Phụ trách CNTT </t>
  </si>
  <si>
    <t xml:space="preserve">GT </t>
  </si>
  <si>
    <t xml:space="preserve">Chủ nhiệm 6F8 </t>
  </si>
  <si>
    <t xml:space="preserve">CN 6F3 </t>
  </si>
  <si>
    <t xml:space="preserve">CN 6F5 </t>
  </si>
  <si>
    <t xml:space="preserve">Tổ phó , chủ nhiệm 6F2 </t>
  </si>
  <si>
    <t xml:space="preserve">Hỗ trợ PCGD </t>
  </si>
  <si>
    <t xml:space="preserve">CN 7E2 </t>
  </si>
  <si>
    <t xml:space="preserve">CN 7F5 </t>
  </si>
  <si>
    <t>Toán 9B/1;2  + KNS 9B/1</t>
  </si>
  <si>
    <t>Toán 8A/4;5;6  + VL 6F/1;2;3;4;5;6</t>
  </si>
  <si>
    <t xml:space="preserve">KHTN 9B/1;2 +KHTN 8A/1  + Sinh 8A/2;3 +BD Toán Casio </t>
  </si>
  <si>
    <t xml:space="preserve">Toán 9B/3,4,5 +Toán 6F8 </t>
  </si>
  <si>
    <t xml:space="preserve">Toán 8A/1;2;3  +CN 7/6;7 </t>
  </si>
  <si>
    <t xml:space="preserve">Toán 9B/6 + Toán 7E7 +PTLĐ </t>
  </si>
  <si>
    <t xml:space="preserve">Toán 7E/2;3;4  + VL 7E/3,4,5,6,7 </t>
  </si>
  <si>
    <t xml:space="preserve">Tin 6F/1;2;3;4;5;6 +Tin 9B/3 </t>
  </si>
  <si>
    <t xml:space="preserve">CN 9B/3;4;5;6 +CN 8A/2;3;4;5;6 +CN 7E/1;2;3 </t>
  </si>
  <si>
    <t xml:space="preserve">Toán 7E/6  + VL 9B/3;4;5;6 </t>
  </si>
  <si>
    <t xml:space="preserve">Ngữ văn 7E/4,5 + Văn 8A1;2 </t>
  </si>
  <si>
    <t xml:space="preserve">Ngữ văn 8A/5;6  + BDHSG Văn 8 </t>
  </si>
  <si>
    <t xml:space="preserve">Ngữ văn 9B/3;6   + BDHSG Văn 6 </t>
  </si>
  <si>
    <t xml:space="preserve">Ngữ văn 7/E6,7 + CNghệ 6F/1;2;3 </t>
  </si>
  <si>
    <t xml:space="preserve">Ngữ văn 9B/1,2  + CD 9B/1;2  + KNS 9B2 </t>
  </si>
  <si>
    <t xml:space="preserve">Ngữ văn 9B/4;5  +BDHSG văn 9 </t>
  </si>
  <si>
    <t xml:space="preserve">Ngữ văn 8A/3;4  + CD K7 </t>
  </si>
  <si>
    <t xml:space="preserve">TA 6F/1,2,3,4,5 </t>
  </si>
  <si>
    <t xml:space="preserve">TA 8A1  + TA 9B/1,2  + KNS 8A1 </t>
  </si>
  <si>
    <t xml:space="preserve">TA 6F/6;7;8 + TA 7E/5;6 </t>
  </si>
  <si>
    <t xml:space="preserve">TA 7E/1;2;3;4  + TA 9B6 </t>
  </si>
  <si>
    <t xml:space="preserve">TA 9B/3;4;5  + BDHSG TA 9 , BD TA 8 </t>
  </si>
  <si>
    <t xml:space="preserve">TA 8A/2;3;4;5;6  + TA 7E7 </t>
  </si>
  <si>
    <t xml:space="preserve">AN K8  + AN K7  +AN 6F/1;2;3;4;5;6 </t>
  </si>
  <si>
    <t xml:space="preserve">KHXH 9B/1,2  + Sử K9 </t>
  </si>
  <si>
    <t xml:space="preserve">Hoá 8A/5;6  + Sinh 7E/3;4;5;6;7  +Sinh 9B/3;4 </t>
  </si>
  <si>
    <t xml:space="preserve">Sinh 6F/1;2;3;4  + Hoá 8A/2;3;4 </t>
  </si>
  <si>
    <t xml:space="preserve">Hoá 9B/3,4  + Sinh 9B/5;6 + BD Hóa 9 </t>
  </si>
  <si>
    <t xml:space="preserve">Hoá 9B/5;6  + Sinh 6F/5;6;7;8 + Sinh 8A/4;5;6 </t>
  </si>
  <si>
    <t xml:space="preserve">Địa 7E/2;3;4;5;6;7  + CN 7E/4;5 </t>
  </si>
  <si>
    <t xml:space="preserve">KHXH 8B1  + KHXH 7E1  + Sử 8A/2;3;4 </t>
  </si>
  <si>
    <t xml:space="preserve">Sử 6  +Địa 8A/2;3;4;5;6  + Sử 8B5, 6 </t>
  </si>
  <si>
    <t xml:space="preserve">Sử 7E/2;3;4;5;6;7 + Địa 6F/1;2;3;4;5;8 </t>
  </si>
  <si>
    <t xml:space="preserve">Địa 6F/6;7  + Địa 9B/3;4;5;6  + BDHSG Địa 9 </t>
  </si>
  <si>
    <t xml:space="preserve">TD 6F/1;2;3;4  + TD 8A/1;2  + TD 7E/6;7 </t>
  </si>
  <si>
    <t xml:space="preserve">TD 8A/3;4;5;6  + TD 6F/5;6;7;8 +TD 9B/6 </t>
  </si>
  <si>
    <t xml:space="preserve">MT K9  + MT K8 </t>
  </si>
  <si>
    <t xml:space="preserve">KHTN 7E1  + Sinh 7E/2 +Sinh 9B/1;2 +KNS 7A1 </t>
  </si>
  <si>
    <t xml:space="preserve">MT K6  + MT 7E/3;4;5;6;7  + AN 6F/6;7 </t>
  </si>
  <si>
    <t xml:space="preserve">Ngữ văn 6F/7;8  + GDCD K6 +CN 6E4 </t>
  </si>
  <si>
    <t xml:space="preserve">Tin 8A/1;2;3  + Tin 9B/1;2 +BDHSG </t>
  </si>
  <si>
    <t xml:space="preserve">TD 7E/1;2;3;4;5  + TD 9B/1;2;3 </t>
  </si>
  <si>
    <t xml:space="preserve">Tin 6F/7;8  + Tin 7E/1;2;3;4;5 </t>
  </si>
  <si>
    <t>Ngữ văn 6F/5;6  + CN 6F/5;6;7;8 +CD9B/6</t>
  </si>
  <si>
    <t xml:space="preserve">Văn 6F/3;4  + CD 8 </t>
  </si>
  <si>
    <t xml:space="preserve">Toán 6F/5;6;7  +  + CN 8A1 </t>
  </si>
  <si>
    <t xml:space="preserve">Ngữ văn 6F/1;2 +CD 9B3  + Giám thị </t>
  </si>
  <si>
    <t xml:space="preserve">Tin 9B/4;5;6 + Tin 8A/4;5;6 +TD 9B/4;5 </t>
  </si>
  <si>
    <t xml:space="preserve">Toán 6F/1;2;3;4  + VL 6F/7;8 </t>
  </si>
  <si>
    <t xml:space="preserve">Ngữ văn 7E/1;2;3  + CD 9B/4;5 </t>
  </si>
  <si>
    <t xml:space="preserve">Toán 7E/1;5 +VL 7E/1;2 +BDHSG Toán 8 </t>
  </si>
  <si>
    <t>KHTN (VL) 9B/1;2 +VL 8A/2;3;4;5;6</t>
  </si>
</sst>
</file>

<file path=xl/styles.xml><?xml version="1.0" encoding="utf-8"?>
<styleSheet xmlns="http://schemas.openxmlformats.org/spreadsheetml/2006/main">
  <numFmts count="5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"/>
    <numFmt numFmtId="176" formatCode="#,##0.0"/>
    <numFmt numFmtId="177" formatCode="0.0%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[Red]#,##0"/>
    <numFmt numFmtId="187" formatCode="#,##0.0;[Red]#,##0.0"/>
    <numFmt numFmtId="188" formatCode="#,##0.00;[Red]#,##0.00"/>
    <numFmt numFmtId="189" formatCode="&quot;$&quot;#,##0.00;[Red]&quot;$&quot;#,##0.00"/>
    <numFmt numFmtId="190" formatCode="mm/dd/yy"/>
    <numFmt numFmtId="191" formatCode="_(* #,##0.0_);_(* \(#,##0.0\);_(* &quot;-&quot;??_);_(@_)"/>
    <numFmt numFmtId="192" formatCode="_(* #,##0_);_(* \(#,##0\);_(* &quot;-&quot;??_);_(@_)"/>
    <numFmt numFmtId="193" formatCode="&quot;\&quot;#,##0.00;[Red]\-&quot;\&quot;#,##0.00"/>
    <numFmt numFmtId="194" formatCode="&quot;\&quot;#,##0;[Red]&quot;\&quot;\-#,##0"/>
    <numFmt numFmtId="195" formatCode="&quot;\&quot;#,##0.00;[Red]&quot;\&quot;\-#,##0.00"/>
    <numFmt numFmtId="196" formatCode="_ * #,##0_ ;_ * &quot;\&quot;&quot;\&quot;&quot;\&quot;&quot;\&quot;&quot;\&quot;&quot;\&quot;&quot;\&quot;\-#,##0_ ;_ * &quot;-&quot;_ ;_ @_ "/>
    <numFmt numFmtId="197" formatCode="0;[Red]0"/>
    <numFmt numFmtId="198" formatCode="dd/yyyy"/>
    <numFmt numFmtId="199" formatCode="mm/yyyy"/>
    <numFmt numFmtId="200" formatCode="d/m/yyyy"/>
    <numFmt numFmtId="201" formatCode="m/d/yy"/>
    <numFmt numFmtId="202" formatCode="#,##0.00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59">
    <font>
      <sz val="13"/>
      <name val="VNI-TIMES"/>
      <family val="0"/>
    </font>
    <font>
      <sz val="10"/>
      <name val="VNI-Times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0"/>
      <name val="Arial"/>
      <family val="2"/>
    </font>
    <font>
      <u val="single"/>
      <sz val="11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1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.VnTime"/>
      <family val="0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1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3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6" fillId="27" borderId="0" applyNumberFormat="0" applyBorder="0" applyAlignment="0" applyProtection="0"/>
    <xf numFmtId="0" fontId="6" fillId="0" borderId="0">
      <alignment/>
      <protection/>
    </xf>
    <xf numFmtId="0" fontId="47" fillId="2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48" fillId="29" borderId="2" applyNumberFormat="0" applyAlignment="0" applyProtection="0"/>
    <xf numFmtId="0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0" fontId="55" fillId="0" borderId="0">
      <alignment/>
      <protection/>
    </xf>
    <xf numFmtId="0" fontId="0" fillId="33" borderId="5" applyNumberFormat="0" applyFont="0" applyAlignment="0" applyProtection="0"/>
    <xf numFmtId="0" fontId="56" fillId="28" borderId="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7" applyNumberFormat="0" applyFont="0" applyFill="0" applyAlignment="0" applyProtection="0"/>
    <xf numFmtId="0" fontId="58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3" fillId="0" borderId="0">
      <alignment/>
      <protection/>
    </xf>
    <xf numFmtId="0" fontId="7" fillId="0" borderId="0" applyFont="0" applyFill="0" applyBorder="0" applyAlignment="0" applyProtection="0"/>
    <xf numFmtId="193" fontId="14" fillId="0" borderId="0" applyFont="0" applyFill="0" applyBorder="0" applyAlignment="0" applyProtection="0"/>
    <xf numFmtId="19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6" fillId="0" borderId="0">
      <alignment/>
      <protection/>
    </xf>
    <xf numFmtId="0" fontId="7" fillId="0" borderId="0">
      <alignment/>
      <protection/>
    </xf>
  </cellStyleXfs>
  <cellXfs count="84">
    <xf numFmtId="0" fontId="0" fillId="0" borderId="0" xfId="0" applyAlignment="1">
      <alignment/>
    </xf>
    <xf numFmtId="0" fontId="17" fillId="34" borderId="0" xfId="88" applyFont="1" applyFill="1">
      <alignment/>
      <protection/>
    </xf>
    <xf numFmtId="0" fontId="7" fillId="0" borderId="0" xfId="88">
      <alignment/>
      <protection/>
    </xf>
    <xf numFmtId="0" fontId="7" fillId="34" borderId="0" xfId="88" applyFill="1">
      <alignment/>
      <protection/>
    </xf>
    <xf numFmtId="0" fontId="7" fillId="35" borderId="8" xfId="88" applyFill="1" applyBorder="1">
      <alignment/>
      <protection/>
    </xf>
    <xf numFmtId="0" fontId="7" fillId="36" borderId="9" xfId="88" applyFill="1" applyBorder="1">
      <alignment/>
      <protection/>
    </xf>
    <xf numFmtId="0" fontId="18" fillId="37" borderId="10" xfId="88" applyFont="1" applyFill="1" applyBorder="1" applyAlignment="1">
      <alignment horizontal="center"/>
      <protection/>
    </xf>
    <xf numFmtId="0" fontId="19" fillId="38" borderId="11" xfId="88" applyFont="1" applyFill="1" applyBorder="1" applyAlignment="1">
      <alignment horizontal="center"/>
      <protection/>
    </xf>
    <xf numFmtId="0" fontId="18" fillId="37" borderId="11" xfId="88" applyFont="1" applyFill="1" applyBorder="1" applyAlignment="1">
      <alignment horizontal="center"/>
      <protection/>
    </xf>
    <xf numFmtId="0" fontId="18" fillId="37" borderId="12" xfId="88" applyFont="1" applyFill="1" applyBorder="1" applyAlignment="1">
      <alignment horizontal="center"/>
      <protection/>
    </xf>
    <xf numFmtId="0" fontId="7" fillId="36" borderId="13" xfId="88" applyFill="1" applyBorder="1">
      <alignment/>
      <protection/>
    </xf>
    <xf numFmtId="0" fontId="7" fillId="35" borderId="14" xfId="88" applyFill="1" applyBorder="1">
      <alignment/>
      <protection/>
    </xf>
    <xf numFmtId="0" fontId="7" fillId="36" borderId="14" xfId="88" applyFill="1" applyBorder="1">
      <alignment/>
      <protection/>
    </xf>
    <xf numFmtId="0" fontId="7" fillId="35" borderId="15" xfId="88" applyFill="1" applyBorder="1">
      <alignment/>
      <protection/>
    </xf>
    <xf numFmtId="0" fontId="24" fillId="0" borderId="0" xfId="0" applyFont="1" applyAlignment="1">
      <alignment/>
    </xf>
    <xf numFmtId="0" fontId="25" fillId="0" borderId="16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 quotePrefix="1">
      <alignment/>
      <protection locked="0"/>
    </xf>
    <xf numFmtId="0" fontId="2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hidden="1"/>
    </xf>
    <xf numFmtId="0" fontId="21" fillId="0" borderId="16" xfId="0" applyFont="1" applyBorder="1" applyAlignment="1" applyProtection="1">
      <alignment horizontal="center"/>
      <protection hidden="1"/>
    </xf>
    <xf numFmtId="0" fontId="20" fillId="0" borderId="16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8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 quotePrefix="1">
      <alignment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4" fillId="0" borderId="16" xfId="0" applyFont="1" applyBorder="1" applyAlignment="1" quotePrefix="1">
      <alignment horizontal="left" vertical="center"/>
    </xf>
    <xf numFmtId="0" fontId="24" fillId="0" borderId="16" xfId="0" applyFont="1" applyBorder="1" applyAlignment="1" quotePrefix="1">
      <alignment horizontal="left" vertical="center"/>
    </xf>
    <xf numFmtId="0" fontId="24" fillId="0" borderId="16" xfId="0" applyFont="1" applyBorder="1" applyAlignment="1">
      <alignment horizontal="left" vertical="center"/>
    </xf>
    <xf numFmtId="14" fontId="24" fillId="0" borderId="16" xfId="0" applyNumberFormat="1" applyFont="1" applyBorder="1" applyAlignment="1" quotePrefix="1">
      <alignment horizontal="left" vertical="center"/>
    </xf>
    <xf numFmtId="14" fontId="24" fillId="0" borderId="16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vertical="top"/>
    </xf>
    <xf numFmtId="0" fontId="24" fillId="0" borderId="16" xfId="70" applyFont="1" applyBorder="1" applyAlignment="1">
      <alignment/>
      <protection/>
    </xf>
    <xf numFmtId="0" fontId="24" fillId="0" borderId="16" xfId="0" applyFont="1" applyBorder="1" applyAlignment="1">
      <alignment horizontal="center" vertical="top"/>
    </xf>
    <xf numFmtId="0" fontId="24" fillId="39" borderId="16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/>
      <protection locked="0"/>
    </xf>
  </cellXfs>
  <cellStyles count="75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omma" xfId="50"/>
    <cellStyle name="Comma [0]" xfId="51"/>
    <cellStyle name="Comma0" xfId="52"/>
    <cellStyle name="Currency" xfId="53"/>
    <cellStyle name="Currency [0]" xfId="54"/>
    <cellStyle name="Currency0" xfId="55"/>
    <cellStyle name="Check Cell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  <cellStyle name="표준_kc-elec system check lis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</xdr:row>
      <xdr:rowOff>76200</xdr:rowOff>
    </xdr:from>
    <xdr:to>
      <xdr:col>3</xdr:col>
      <xdr:colOff>114300</xdr:colOff>
      <xdr:row>2</xdr:row>
      <xdr:rowOff>76200</xdr:rowOff>
    </xdr:to>
    <xdr:sp>
      <xdr:nvSpPr>
        <xdr:cNvPr id="1" name="Line 4"/>
        <xdr:cNvSpPr>
          <a:spLocks/>
        </xdr:cNvSpPr>
      </xdr:nvSpPr>
      <xdr:spPr>
        <a:xfrm>
          <a:off x="962025" y="5334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12</xdr:col>
      <xdr:colOff>752475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2" name="Line 6"/>
        <xdr:cNvSpPr>
          <a:spLocks/>
        </xdr:cNvSpPr>
      </xdr:nvSpPr>
      <xdr:spPr>
        <a:xfrm>
          <a:off x="10106025" y="4667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2</xdr:row>
      <xdr:rowOff>47625</xdr:rowOff>
    </xdr:from>
    <xdr:to>
      <xdr:col>22</xdr:col>
      <xdr:colOff>38100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8334375" y="447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66675</xdr:rowOff>
    </xdr:from>
    <xdr:to>
      <xdr:col>4</xdr:col>
      <xdr:colOff>409575</xdr:colOff>
      <xdr:row>2</xdr:row>
      <xdr:rowOff>66675</xdr:rowOff>
    </xdr:to>
    <xdr:sp>
      <xdr:nvSpPr>
        <xdr:cNvPr id="2" name="Line 3"/>
        <xdr:cNvSpPr>
          <a:spLocks/>
        </xdr:cNvSpPr>
      </xdr:nvSpPr>
      <xdr:spPr>
        <a:xfrm>
          <a:off x="1495425" y="466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2</xdr:row>
      <xdr:rowOff>28575</xdr:rowOff>
    </xdr:from>
    <xdr:to>
      <xdr:col>22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410575" y="42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66675</xdr:rowOff>
    </xdr:from>
    <xdr:to>
      <xdr:col>4</xdr:col>
      <xdr:colOff>409575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1600200" y="466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1">
      <selection activeCell="C91" sqref="B91:C91"/>
    </sheetView>
  </sheetViews>
  <sheetFormatPr defaultColWidth="8.72265625" defaultRowHeight="16.5"/>
  <cols>
    <col min="1" max="1" width="2.99609375" style="14" customWidth="1"/>
    <col min="2" max="2" width="16.6328125" style="14" bestFit="1" customWidth="1"/>
    <col min="3" max="4" width="5.8125" style="14" customWidth="1"/>
    <col min="5" max="5" width="9.6328125" style="14" customWidth="1"/>
    <col min="6" max="6" width="9.54296875" style="14" customWidth="1"/>
    <col min="7" max="7" width="8.0859375" style="14" customWidth="1"/>
    <col min="8" max="8" width="10.99609375" style="14" customWidth="1"/>
    <col min="9" max="9" width="4.54296875" style="14" customWidth="1"/>
    <col min="10" max="10" width="5.18359375" style="14" customWidth="1"/>
    <col min="11" max="11" width="4.8125" style="14" customWidth="1"/>
    <col min="12" max="12" width="5.18359375" style="14" customWidth="1"/>
    <col min="13" max="13" width="9.54296875" style="14" customWidth="1"/>
    <col min="14" max="14" width="3.6328125" style="14" customWidth="1"/>
    <col min="15" max="16" width="4.90625" style="14" customWidth="1"/>
    <col min="17" max="17" width="46.54296875" style="14" bestFit="1" customWidth="1"/>
    <col min="18" max="18" width="3.90625" style="14" bestFit="1" customWidth="1"/>
    <col min="19" max="19" width="23.54296875" style="14" bestFit="1" customWidth="1"/>
    <col min="20" max="20" width="3.90625" style="14" bestFit="1" customWidth="1"/>
    <col min="21" max="21" width="6.18359375" style="14" customWidth="1"/>
    <col min="22" max="16384" width="8.90625" style="14" customWidth="1"/>
  </cols>
  <sheetData>
    <row r="1" spans="1:21" ht="18" customHeight="1">
      <c r="A1" s="49" t="s">
        <v>80</v>
      </c>
      <c r="B1" s="49"/>
      <c r="C1" s="49"/>
      <c r="D1" s="49"/>
      <c r="E1" s="49"/>
      <c r="K1" s="49" t="s">
        <v>16</v>
      </c>
      <c r="L1" s="49"/>
      <c r="M1" s="49"/>
      <c r="N1" s="49"/>
      <c r="O1" s="49"/>
      <c r="P1" s="49"/>
      <c r="Q1" s="49"/>
      <c r="R1" s="49"/>
      <c r="T1" s="65" t="s">
        <v>55</v>
      </c>
      <c r="U1" s="66"/>
    </row>
    <row r="2" spans="1:18" ht="18" customHeight="1">
      <c r="A2" s="49" t="s">
        <v>100</v>
      </c>
      <c r="B2" s="49"/>
      <c r="C2" s="49"/>
      <c r="D2" s="49"/>
      <c r="E2" s="49"/>
      <c r="K2" s="49" t="s">
        <v>17</v>
      </c>
      <c r="L2" s="49"/>
      <c r="M2" s="49"/>
      <c r="N2" s="49"/>
      <c r="O2" s="49"/>
      <c r="P2" s="49"/>
      <c r="Q2" s="49"/>
      <c r="R2" s="49"/>
    </row>
    <row r="4" spans="1:21" ht="15.75">
      <c r="A4" s="49" t="s">
        <v>99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5.75">
      <c r="A5" s="49" t="s">
        <v>101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7" spans="1:21" ht="15.75" customHeight="1">
      <c r="A7" s="56" t="s">
        <v>19</v>
      </c>
      <c r="B7" s="61" t="s">
        <v>20</v>
      </c>
      <c r="C7" s="57" t="s">
        <v>21</v>
      </c>
      <c r="D7" s="57"/>
      <c r="E7" s="50" t="s">
        <v>52</v>
      </c>
      <c r="F7" s="50" t="s">
        <v>53</v>
      </c>
      <c r="G7" s="57" t="s">
        <v>58</v>
      </c>
      <c r="H7" s="57"/>
      <c r="I7" s="58" t="s">
        <v>62</v>
      </c>
      <c r="J7" s="56" t="s">
        <v>65</v>
      </c>
      <c r="K7" s="56" t="s">
        <v>68</v>
      </c>
      <c r="L7" s="56" t="s">
        <v>71</v>
      </c>
      <c r="M7" s="53" t="s">
        <v>22</v>
      </c>
      <c r="N7" s="54"/>
      <c r="O7" s="54"/>
      <c r="P7" s="55"/>
      <c r="Q7" s="62" t="s">
        <v>78</v>
      </c>
      <c r="R7" s="63"/>
      <c r="S7" s="63"/>
      <c r="T7" s="63"/>
      <c r="U7" s="64"/>
    </row>
    <row r="8" spans="1:21" ht="15.75" customHeight="1">
      <c r="A8" s="61"/>
      <c r="B8" s="61"/>
      <c r="C8" s="48" t="s">
        <v>0</v>
      </c>
      <c r="D8" s="48" t="s">
        <v>23</v>
      </c>
      <c r="E8" s="50"/>
      <c r="F8" s="50"/>
      <c r="G8" s="50" t="s">
        <v>58</v>
      </c>
      <c r="H8" s="50" t="s">
        <v>61</v>
      </c>
      <c r="I8" s="57"/>
      <c r="J8" s="56"/>
      <c r="K8" s="56"/>
      <c r="L8" s="56"/>
      <c r="M8" s="50" t="s">
        <v>54</v>
      </c>
      <c r="N8" s="48" t="s">
        <v>24</v>
      </c>
      <c r="O8" s="48" t="s">
        <v>25</v>
      </c>
      <c r="P8" s="59" t="s">
        <v>81</v>
      </c>
      <c r="Q8" s="48" t="s">
        <v>75</v>
      </c>
      <c r="R8" s="48"/>
      <c r="S8" s="67" t="s">
        <v>74</v>
      </c>
      <c r="T8" s="67"/>
      <c r="U8" s="50" t="s">
        <v>77</v>
      </c>
    </row>
    <row r="9" spans="1:21" ht="66.75" customHeight="1">
      <c r="A9" s="61"/>
      <c r="B9" s="61"/>
      <c r="C9" s="48"/>
      <c r="D9" s="48"/>
      <c r="E9" s="50"/>
      <c r="F9" s="50"/>
      <c r="G9" s="50"/>
      <c r="H9" s="50"/>
      <c r="I9" s="57"/>
      <c r="J9" s="56"/>
      <c r="K9" s="56"/>
      <c r="L9" s="56"/>
      <c r="M9" s="50"/>
      <c r="N9" s="48"/>
      <c r="O9" s="48"/>
      <c r="P9" s="60"/>
      <c r="Q9" s="30" t="s">
        <v>76</v>
      </c>
      <c r="R9" s="29" t="s">
        <v>79</v>
      </c>
      <c r="S9" s="30" t="s">
        <v>76</v>
      </c>
      <c r="T9" s="29" t="s">
        <v>79</v>
      </c>
      <c r="U9" s="50"/>
    </row>
    <row r="10" spans="1:21" ht="16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</row>
    <row r="11" spans="1:21" ht="15.75">
      <c r="A11" s="31">
        <v>1</v>
      </c>
      <c r="B11" s="42" t="s">
        <v>102</v>
      </c>
      <c r="C11" s="31"/>
      <c r="D11" s="31">
        <v>1966</v>
      </c>
      <c r="E11" s="36" t="s">
        <v>103</v>
      </c>
      <c r="F11" s="36" t="s">
        <v>195</v>
      </c>
      <c r="G11" s="42" t="s">
        <v>59</v>
      </c>
      <c r="H11" s="42" t="s">
        <v>196</v>
      </c>
      <c r="I11" s="42" t="s">
        <v>63</v>
      </c>
      <c r="J11" s="42" t="s">
        <v>64</v>
      </c>
      <c r="K11" s="42" t="s">
        <v>69</v>
      </c>
      <c r="L11" s="31" t="s">
        <v>72</v>
      </c>
      <c r="M11" s="42" t="s">
        <v>257</v>
      </c>
      <c r="N11" s="42">
        <v>9</v>
      </c>
      <c r="O11" s="42">
        <v>4.98</v>
      </c>
      <c r="P11" s="47"/>
      <c r="Q11" s="42" t="s">
        <v>260</v>
      </c>
      <c r="R11" s="42"/>
      <c r="S11" s="42" t="s">
        <v>261</v>
      </c>
      <c r="T11" s="31">
        <v>2</v>
      </c>
      <c r="U11" s="31">
        <v>2</v>
      </c>
    </row>
    <row r="12" spans="1:21" ht="15.75">
      <c r="A12" s="31">
        <v>2</v>
      </c>
      <c r="B12" s="42" t="s">
        <v>104</v>
      </c>
      <c r="C12" s="31">
        <v>1984</v>
      </c>
      <c r="D12" s="31"/>
      <c r="E12" s="37" t="s">
        <v>105</v>
      </c>
      <c r="F12" s="37" t="s">
        <v>198</v>
      </c>
      <c r="G12" s="42" t="s">
        <v>59</v>
      </c>
      <c r="H12" s="42" t="s">
        <v>199</v>
      </c>
      <c r="I12" s="42" t="s">
        <v>63</v>
      </c>
      <c r="J12" s="42" t="s">
        <v>64</v>
      </c>
      <c r="K12" s="42" t="s">
        <v>69</v>
      </c>
      <c r="L12" s="31" t="s">
        <v>73</v>
      </c>
      <c r="M12" s="42" t="s">
        <v>258</v>
      </c>
      <c r="N12" s="42">
        <v>4</v>
      </c>
      <c r="O12" s="42">
        <v>3.03</v>
      </c>
      <c r="P12" s="47"/>
      <c r="Q12" s="42" t="s">
        <v>262</v>
      </c>
      <c r="R12" s="42"/>
      <c r="S12" s="42" t="s">
        <v>263</v>
      </c>
      <c r="T12" s="31">
        <v>4</v>
      </c>
      <c r="U12" s="31">
        <v>4</v>
      </c>
    </row>
    <row r="13" spans="1:21" ht="15.75">
      <c r="A13" s="31">
        <v>3</v>
      </c>
      <c r="B13" s="42" t="s">
        <v>106</v>
      </c>
      <c r="C13" s="31"/>
      <c r="D13" s="31">
        <v>1986</v>
      </c>
      <c r="E13" s="37" t="s">
        <v>107</v>
      </c>
      <c r="F13" s="37" t="s">
        <v>200</v>
      </c>
      <c r="G13" s="42" t="s">
        <v>197</v>
      </c>
      <c r="H13" s="42" t="s">
        <v>201</v>
      </c>
      <c r="I13" s="42" t="s">
        <v>63</v>
      </c>
      <c r="J13" s="42" t="s">
        <v>64</v>
      </c>
      <c r="K13" s="42" t="s">
        <v>70</v>
      </c>
      <c r="L13" s="31" t="s">
        <v>259</v>
      </c>
      <c r="M13" s="31">
        <v>6.032</v>
      </c>
      <c r="N13" s="42">
        <v>2</v>
      </c>
      <c r="O13" s="42">
        <v>2.06</v>
      </c>
      <c r="P13" s="47"/>
      <c r="Q13" s="42" t="s">
        <v>201</v>
      </c>
      <c r="R13" s="42"/>
      <c r="S13" s="42"/>
      <c r="T13" s="31"/>
      <c r="U13" s="31"/>
    </row>
    <row r="14" spans="1:21" ht="15.75">
      <c r="A14" s="31">
        <v>4</v>
      </c>
      <c r="B14" s="42" t="s">
        <v>108</v>
      </c>
      <c r="C14" s="31"/>
      <c r="D14" s="31">
        <v>1971</v>
      </c>
      <c r="E14" s="38"/>
      <c r="F14" s="37" t="s">
        <v>202</v>
      </c>
      <c r="G14" s="42" t="s">
        <v>60</v>
      </c>
      <c r="H14" s="42" t="s">
        <v>203</v>
      </c>
      <c r="I14" s="42"/>
      <c r="J14" s="42"/>
      <c r="K14" s="42"/>
      <c r="L14" s="31" t="s">
        <v>73</v>
      </c>
      <c r="M14" s="42" t="s">
        <v>258</v>
      </c>
      <c r="N14" s="42">
        <v>6</v>
      </c>
      <c r="O14" s="42">
        <v>3.65</v>
      </c>
      <c r="P14" s="47"/>
      <c r="Q14" s="42" t="s">
        <v>264</v>
      </c>
      <c r="R14" s="42"/>
      <c r="S14" s="42" t="s">
        <v>265</v>
      </c>
      <c r="T14" s="31"/>
      <c r="U14" s="31"/>
    </row>
    <row r="15" spans="1:21" ht="15.75">
      <c r="A15" s="31">
        <v>5</v>
      </c>
      <c r="B15" s="42" t="s">
        <v>109</v>
      </c>
      <c r="C15" s="31"/>
      <c r="D15" s="31">
        <v>1983</v>
      </c>
      <c r="E15" s="37" t="s">
        <v>110</v>
      </c>
      <c r="F15" s="37" t="s">
        <v>204</v>
      </c>
      <c r="G15" s="42" t="s">
        <v>59</v>
      </c>
      <c r="H15" s="42" t="s">
        <v>205</v>
      </c>
      <c r="I15" s="42"/>
      <c r="J15" s="42" t="s">
        <v>64</v>
      </c>
      <c r="K15" s="42"/>
      <c r="L15" s="31" t="s">
        <v>72</v>
      </c>
      <c r="M15" s="42" t="s">
        <v>257</v>
      </c>
      <c r="N15" s="42">
        <v>3</v>
      </c>
      <c r="O15" s="42">
        <v>3</v>
      </c>
      <c r="P15" s="47"/>
      <c r="Q15" s="42" t="s">
        <v>266</v>
      </c>
      <c r="R15" s="42"/>
      <c r="S15" s="42"/>
      <c r="T15" s="31"/>
      <c r="U15" s="31"/>
    </row>
    <row r="16" spans="1:21" ht="15.75">
      <c r="A16" s="31">
        <v>6</v>
      </c>
      <c r="B16" s="42" t="s">
        <v>111</v>
      </c>
      <c r="C16" s="31">
        <v>1988</v>
      </c>
      <c r="D16" s="31"/>
      <c r="E16" s="37" t="s">
        <v>112</v>
      </c>
      <c r="F16" s="37" t="s">
        <v>206</v>
      </c>
      <c r="G16" s="42" t="s">
        <v>60</v>
      </c>
      <c r="H16" s="42" t="s">
        <v>207</v>
      </c>
      <c r="I16" s="42" t="s">
        <v>63</v>
      </c>
      <c r="J16" s="42" t="s">
        <v>64</v>
      </c>
      <c r="K16" s="42" t="s">
        <v>70</v>
      </c>
      <c r="L16" s="31" t="s">
        <v>73</v>
      </c>
      <c r="M16" s="42" t="s">
        <v>258</v>
      </c>
      <c r="N16" s="42">
        <v>2</v>
      </c>
      <c r="O16" s="42">
        <v>2.41</v>
      </c>
      <c r="P16" s="47"/>
      <c r="Q16" s="43" t="s">
        <v>362</v>
      </c>
      <c r="R16" s="46">
        <v>9</v>
      </c>
      <c r="S16" s="44" t="s">
        <v>273</v>
      </c>
      <c r="T16" s="31">
        <v>9</v>
      </c>
      <c r="U16" s="31">
        <v>18</v>
      </c>
    </row>
    <row r="17" spans="1:21" ht="15.75">
      <c r="A17" s="31">
        <v>7</v>
      </c>
      <c r="B17" s="42" t="s">
        <v>113</v>
      </c>
      <c r="C17" s="31">
        <v>1981</v>
      </c>
      <c r="D17" s="31"/>
      <c r="E17" s="37" t="s">
        <v>114</v>
      </c>
      <c r="F17" s="37" t="s">
        <v>208</v>
      </c>
      <c r="G17" s="42" t="s">
        <v>59</v>
      </c>
      <c r="H17" s="42" t="s">
        <v>199</v>
      </c>
      <c r="I17" s="42" t="s">
        <v>63</v>
      </c>
      <c r="J17" s="42" t="s">
        <v>64</v>
      </c>
      <c r="K17" s="42" t="s">
        <v>70</v>
      </c>
      <c r="L17" s="31" t="s">
        <v>72</v>
      </c>
      <c r="M17" s="42" t="s">
        <v>257</v>
      </c>
      <c r="N17" s="42">
        <v>3</v>
      </c>
      <c r="O17" s="42">
        <v>3</v>
      </c>
      <c r="P17" s="47"/>
      <c r="Q17" s="42" t="s">
        <v>311</v>
      </c>
      <c r="R17" s="31">
        <v>10</v>
      </c>
      <c r="S17" s="42" t="s">
        <v>274</v>
      </c>
      <c r="T17" s="31">
        <v>8</v>
      </c>
      <c r="U17" s="31">
        <v>18</v>
      </c>
    </row>
    <row r="18" spans="1:21" ht="15.75">
      <c r="A18" s="31">
        <v>8</v>
      </c>
      <c r="B18" s="42" t="s">
        <v>115</v>
      </c>
      <c r="C18" s="31"/>
      <c r="D18" s="31">
        <v>1968</v>
      </c>
      <c r="E18" s="37" t="s">
        <v>116</v>
      </c>
      <c r="F18" s="37" t="s">
        <v>209</v>
      </c>
      <c r="G18" s="42" t="s">
        <v>59</v>
      </c>
      <c r="H18" s="42" t="s">
        <v>199</v>
      </c>
      <c r="I18" s="42" t="s">
        <v>63</v>
      </c>
      <c r="J18" s="42" t="s">
        <v>64</v>
      </c>
      <c r="K18" s="42" t="s">
        <v>70</v>
      </c>
      <c r="L18" s="31" t="s">
        <v>72</v>
      </c>
      <c r="M18" s="42" t="s">
        <v>257</v>
      </c>
      <c r="N18" s="42">
        <v>8</v>
      </c>
      <c r="O18" s="42">
        <v>4.65</v>
      </c>
      <c r="P18" s="47"/>
      <c r="Q18" s="42" t="s">
        <v>312</v>
      </c>
      <c r="R18" s="31">
        <v>18</v>
      </c>
      <c r="S18" s="42"/>
      <c r="T18" s="31"/>
      <c r="U18" s="31">
        <v>18</v>
      </c>
    </row>
    <row r="19" spans="1:21" ht="15.75">
      <c r="A19" s="31">
        <v>9</v>
      </c>
      <c r="B19" s="42" t="s">
        <v>117</v>
      </c>
      <c r="C19" s="31">
        <v>1981</v>
      </c>
      <c r="D19" s="31"/>
      <c r="E19" s="37" t="s">
        <v>118</v>
      </c>
      <c r="F19" s="37" t="s">
        <v>210</v>
      </c>
      <c r="G19" s="42" t="s">
        <v>59</v>
      </c>
      <c r="H19" s="42" t="s">
        <v>199</v>
      </c>
      <c r="I19" s="42" t="s">
        <v>63</v>
      </c>
      <c r="J19" s="42" t="s">
        <v>64</v>
      </c>
      <c r="K19" s="42" t="s">
        <v>70</v>
      </c>
      <c r="L19" s="31" t="s">
        <v>72</v>
      </c>
      <c r="M19" s="42" t="s">
        <v>257</v>
      </c>
      <c r="N19" s="42">
        <v>5</v>
      </c>
      <c r="O19" s="42">
        <v>3.66</v>
      </c>
      <c r="P19" s="47"/>
      <c r="Q19" s="42" t="s">
        <v>313</v>
      </c>
      <c r="R19" s="31">
        <v>16</v>
      </c>
      <c r="S19" s="42" t="s">
        <v>275</v>
      </c>
      <c r="T19" s="31">
        <v>3</v>
      </c>
      <c r="U19" s="31">
        <v>19</v>
      </c>
    </row>
    <row r="20" spans="1:21" ht="15.75">
      <c r="A20" s="31">
        <v>10</v>
      </c>
      <c r="B20" s="42" t="s">
        <v>119</v>
      </c>
      <c r="C20" s="31">
        <v>1978</v>
      </c>
      <c r="D20" s="31"/>
      <c r="E20" s="37" t="s">
        <v>120</v>
      </c>
      <c r="F20" s="37" t="s">
        <v>211</v>
      </c>
      <c r="G20" s="42" t="s">
        <v>59</v>
      </c>
      <c r="H20" s="42" t="s">
        <v>199</v>
      </c>
      <c r="I20" s="42" t="s">
        <v>64</v>
      </c>
      <c r="J20" s="42" t="s">
        <v>64</v>
      </c>
      <c r="K20" s="42"/>
      <c r="L20" s="31" t="s">
        <v>72</v>
      </c>
      <c r="M20" s="42" t="s">
        <v>257</v>
      </c>
      <c r="N20" s="42">
        <v>6</v>
      </c>
      <c r="O20" s="42">
        <v>3.99</v>
      </c>
      <c r="P20" s="47"/>
      <c r="Q20" s="42" t="s">
        <v>314</v>
      </c>
      <c r="R20" s="31">
        <v>16</v>
      </c>
      <c r="S20" s="43" t="s">
        <v>276</v>
      </c>
      <c r="T20" s="31">
        <v>3</v>
      </c>
      <c r="U20" s="31">
        <v>19</v>
      </c>
    </row>
    <row r="21" spans="1:21" ht="15.75">
      <c r="A21" s="31">
        <v>11</v>
      </c>
      <c r="B21" s="42" t="s">
        <v>121</v>
      </c>
      <c r="C21" s="31"/>
      <c r="D21" s="31">
        <v>1975</v>
      </c>
      <c r="E21" s="37" t="s">
        <v>105</v>
      </c>
      <c r="F21" s="37" t="s">
        <v>212</v>
      </c>
      <c r="G21" s="42" t="s">
        <v>59</v>
      </c>
      <c r="H21" s="42" t="s">
        <v>199</v>
      </c>
      <c r="I21" s="42" t="s">
        <v>63</v>
      </c>
      <c r="J21" s="42" t="s">
        <v>64</v>
      </c>
      <c r="K21" s="42" t="s">
        <v>70</v>
      </c>
      <c r="L21" s="31" t="s">
        <v>72</v>
      </c>
      <c r="M21" s="42" t="s">
        <v>257</v>
      </c>
      <c r="N21" s="42">
        <v>7</v>
      </c>
      <c r="O21" s="42">
        <v>4.32</v>
      </c>
      <c r="P21" s="47"/>
      <c r="Q21" s="42" t="s">
        <v>315</v>
      </c>
      <c r="R21" s="31">
        <v>14</v>
      </c>
      <c r="S21" s="43" t="s">
        <v>277</v>
      </c>
      <c r="T21" s="31">
        <v>4</v>
      </c>
      <c r="U21" s="31">
        <v>18</v>
      </c>
    </row>
    <row r="22" spans="1:21" ht="15.75">
      <c r="A22" s="31">
        <v>12</v>
      </c>
      <c r="B22" s="42" t="s">
        <v>122</v>
      </c>
      <c r="C22" s="31">
        <v>1979</v>
      </c>
      <c r="D22" s="31"/>
      <c r="E22" s="37" t="s">
        <v>105</v>
      </c>
      <c r="F22" s="37" t="s">
        <v>213</v>
      </c>
      <c r="G22" s="42" t="s">
        <v>59</v>
      </c>
      <c r="H22" s="42" t="s">
        <v>199</v>
      </c>
      <c r="I22" s="42" t="s">
        <v>64</v>
      </c>
      <c r="J22" s="42" t="s">
        <v>64</v>
      </c>
      <c r="K22" s="42" t="s">
        <v>70</v>
      </c>
      <c r="L22" s="31" t="s">
        <v>72</v>
      </c>
      <c r="M22" s="42" t="s">
        <v>257</v>
      </c>
      <c r="N22" s="42">
        <v>6</v>
      </c>
      <c r="O22" s="42">
        <v>3.99</v>
      </c>
      <c r="P22" s="47"/>
      <c r="Q22" s="42" t="s">
        <v>316</v>
      </c>
      <c r="R22" s="31">
        <v>11</v>
      </c>
      <c r="S22" s="43" t="s">
        <v>278</v>
      </c>
      <c r="T22" s="31">
        <v>8</v>
      </c>
      <c r="U22" s="31">
        <v>19</v>
      </c>
    </row>
    <row r="23" spans="1:21" ht="15.75">
      <c r="A23" s="31">
        <v>13</v>
      </c>
      <c r="B23" s="42" t="s">
        <v>123</v>
      </c>
      <c r="C23" s="31"/>
      <c r="D23" s="31">
        <v>1982</v>
      </c>
      <c r="E23" s="38"/>
      <c r="F23" s="37" t="s">
        <v>214</v>
      </c>
      <c r="G23" s="42" t="s">
        <v>59</v>
      </c>
      <c r="H23" s="42" t="s">
        <v>199</v>
      </c>
      <c r="I23" s="42" t="s">
        <v>63</v>
      </c>
      <c r="J23" s="42" t="s">
        <v>64</v>
      </c>
      <c r="K23" s="42" t="s">
        <v>70</v>
      </c>
      <c r="L23" s="31" t="s">
        <v>72</v>
      </c>
      <c r="M23" s="42" t="s">
        <v>257</v>
      </c>
      <c r="N23" s="42">
        <v>4</v>
      </c>
      <c r="O23" s="42">
        <v>3.33</v>
      </c>
      <c r="P23" s="47"/>
      <c r="Q23" s="42" t="s">
        <v>317</v>
      </c>
      <c r="R23" s="31">
        <v>18</v>
      </c>
      <c r="S23" s="43"/>
      <c r="T23" s="31"/>
      <c r="U23" s="31">
        <v>18</v>
      </c>
    </row>
    <row r="24" spans="1:21" ht="15.75">
      <c r="A24" s="31">
        <v>14</v>
      </c>
      <c r="B24" s="42" t="s">
        <v>124</v>
      </c>
      <c r="C24" s="31">
        <v>1986</v>
      </c>
      <c r="D24" s="31"/>
      <c r="E24" s="37" t="s">
        <v>125</v>
      </c>
      <c r="F24" s="37" t="s">
        <v>215</v>
      </c>
      <c r="G24" s="42" t="s">
        <v>60</v>
      </c>
      <c r="H24" s="42" t="s">
        <v>216</v>
      </c>
      <c r="I24" s="42"/>
      <c r="J24" s="42" t="s">
        <v>64</v>
      </c>
      <c r="K24" s="42" t="s">
        <v>70</v>
      </c>
      <c r="L24" s="31" t="s">
        <v>73</v>
      </c>
      <c r="M24" s="42" t="s">
        <v>258</v>
      </c>
      <c r="N24" s="42">
        <v>2</v>
      </c>
      <c r="O24" s="42">
        <v>2.41</v>
      </c>
      <c r="P24" s="47"/>
      <c r="Q24" s="42" t="s">
        <v>318</v>
      </c>
      <c r="R24" s="31">
        <v>14</v>
      </c>
      <c r="S24" s="43" t="s">
        <v>279</v>
      </c>
      <c r="T24" s="31">
        <v>4</v>
      </c>
      <c r="U24" s="31">
        <v>18</v>
      </c>
    </row>
    <row r="25" spans="1:21" ht="15.75">
      <c r="A25" s="31">
        <v>15</v>
      </c>
      <c r="B25" s="42" t="s">
        <v>126</v>
      </c>
      <c r="C25" s="31">
        <v>1989</v>
      </c>
      <c r="D25" s="31"/>
      <c r="E25" s="37" t="s">
        <v>127</v>
      </c>
      <c r="F25" s="37" t="s">
        <v>215</v>
      </c>
      <c r="G25" s="42" t="s">
        <v>60</v>
      </c>
      <c r="H25" s="42" t="s">
        <v>207</v>
      </c>
      <c r="I25" s="42" t="s">
        <v>63</v>
      </c>
      <c r="J25" s="42" t="s">
        <v>64</v>
      </c>
      <c r="K25" s="42" t="s">
        <v>70</v>
      </c>
      <c r="L25" s="31" t="s">
        <v>73</v>
      </c>
      <c r="M25" s="42" t="s">
        <v>258</v>
      </c>
      <c r="N25" s="42">
        <v>2</v>
      </c>
      <c r="O25" s="42">
        <v>2.41</v>
      </c>
      <c r="P25" s="47"/>
      <c r="Q25" s="42" t="s">
        <v>271</v>
      </c>
      <c r="R25" s="31">
        <v>13</v>
      </c>
      <c r="S25" s="43" t="s">
        <v>280</v>
      </c>
      <c r="T25" s="31">
        <v>6</v>
      </c>
      <c r="U25" s="31">
        <v>19</v>
      </c>
    </row>
    <row r="26" spans="1:21" ht="15.75">
      <c r="A26" s="31">
        <v>16</v>
      </c>
      <c r="B26" s="42" t="s">
        <v>128</v>
      </c>
      <c r="C26" s="31"/>
      <c r="D26" s="31">
        <v>1986</v>
      </c>
      <c r="E26" s="38"/>
      <c r="F26" s="37" t="s">
        <v>215</v>
      </c>
      <c r="G26" s="42" t="s">
        <v>60</v>
      </c>
      <c r="H26" s="42" t="s">
        <v>217</v>
      </c>
      <c r="I26" s="42" t="s">
        <v>63</v>
      </c>
      <c r="J26" s="42" t="s">
        <v>64</v>
      </c>
      <c r="K26" s="42" t="s">
        <v>70</v>
      </c>
      <c r="L26" s="31" t="s">
        <v>73</v>
      </c>
      <c r="M26" s="42" t="s">
        <v>258</v>
      </c>
      <c r="N26" s="42">
        <v>2</v>
      </c>
      <c r="O26" s="42">
        <v>2.41</v>
      </c>
      <c r="P26" s="47"/>
      <c r="Q26" s="42" t="s">
        <v>319</v>
      </c>
      <c r="R26" s="31">
        <v>18</v>
      </c>
      <c r="S26" s="43"/>
      <c r="T26" s="31"/>
      <c r="U26" s="31">
        <v>18</v>
      </c>
    </row>
    <row r="27" spans="1:21" ht="15.75">
      <c r="A27" s="31">
        <v>17</v>
      </c>
      <c r="B27" s="42" t="s">
        <v>129</v>
      </c>
      <c r="C27" s="31">
        <v>1986</v>
      </c>
      <c r="D27" s="31"/>
      <c r="E27" s="37" t="s">
        <v>130</v>
      </c>
      <c r="F27" s="37" t="s">
        <v>218</v>
      </c>
      <c r="G27" s="42" t="s">
        <v>60</v>
      </c>
      <c r="H27" s="42" t="s">
        <v>199</v>
      </c>
      <c r="I27" s="42" t="s">
        <v>63</v>
      </c>
      <c r="J27" s="42" t="s">
        <v>64</v>
      </c>
      <c r="K27" s="42" t="s">
        <v>70</v>
      </c>
      <c r="L27" s="31" t="s">
        <v>73</v>
      </c>
      <c r="M27" s="42" t="s">
        <v>258</v>
      </c>
      <c r="N27" s="42">
        <v>3</v>
      </c>
      <c r="O27" s="42">
        <v>2.72</v>
      </c>
      <c r="P27" s="47"/>
      <c r="Q27" s="42" t="s">
        <v>320</v>
      </c>
      <c r="R27" s="31">
        <v>12</v>
      </c>
      <c r="S27" s="42" t="s">
        <v>281</v>
      </c>
      <c r="T27" s="31">
        <v>7</v>
      </c>
      <c r="U27" s="31">
        <v>19</v>
      </c>
    </row>
    <row r="28" spans="1:21" ht="15.75">
      <c r="A28" s="31">
        <v>18</v>
      </c>
      <c r="B28" s="42" t="s">
        <v>131</v>
      </c>
      <c r="C28" s="31">
        <v>1972</v>
      </c>
      <c r="D28" s="31"/>
      <c r="E28" s="37" t="s">
        <v>132</v>
      </c>
      <c r="F28" s="37" t="s">
        <v>219</v>
      </c>
      <c r="G28" s="42" t="s">
        <v>59</v>
      </c>
      <c r="H28" s="42" t="s">
        <v>196</v>
      </c>
      <c r="I28" s="42" t="s">
        <v>63</v>
      </c>
      <c r="J28" s="42" t="s">
        <v>64</v>
      </c>
      <c r="K28" s="42" t="s">
        <v>70</v>
      </c>
      <c r="L28" s="31" t="s">
        <v>73</v>
      </c>
      <c r="M28" s="42" t="s">
        <v>258</v>
      </c>
      <c r="N28" s="42">
        <v>6</v>
      </c>
      <c r="O28" s="42">
        <v>3.65</v>
      </c>
      <c r="P28" s="47"/>
      <c r="Q28" s="42" t="s">
        <v>321</v>
      </c>
      <c r="R28" s="31">
        <v>16</v>
      </c>
      <c r="S28" s="43" t="s">
        <v>282</v>
      </c>
      <c r="T28" s="31">
        <v>3</v>
      </c>
      <c r="U28" s="31">
        <v>19</v>
      </c>
    </row>
    <row r="29" spans="1:21" ht="15.75">
      <c r="A29" s="31">
        <v>19</v>
      </c>
      <c r="B29" s="42" t="s">
        <v>133</v>
      </c>
      <c r="C29" s="31"/>
      <c r="D29" s="31">
        <v>1982</v>
      </c>
      <c r="E29" s="37" t="s">
        <v>134</v>
      </c>
      <c r="F29" s="37" t="s">
        <v>214</v>
      </c>
      <c r="G29" s="42" t="s">
        <v>59</v>
      </c>
      <c r="H29" s="42" t="s">
        <v>196</v>
      </c>
      <c r="I29" s="42" t="s">
        <v>63</v>
      </c>
      <c r="J29" s="42" t="s">
        <v>64</v>
      </c>
      <c r="K29" s="42" t="s">
        <v>70</v>
      </c>
      <c r="L29" s="31" t="s">
        <v>72</v>
      </c>
      <c r="M29" s="42" t="s">
        <v>257</v>
      </c>
      <c r="N29" s="42">
        <v>4</v>
      </c>
      <c r="O29" s="42">
        <v>3.33</v>
      </c>
      <c r="P29" s="47"/>
      <c r="Q29" s="42" t="s">
        <v>322</v>
      </c>
      <c r="R29" s="31">
        <v>12</v>
      </c>
      <c r="S29" s="43" t="s">
        <v>283</v>
      </c>
      <c r="T29" s="31">
        <v>7</v>
      </c>
      <c r="U29" s="31">
        <v>19</v>
      </c>
    </row>
    <row r="30" spans="1:21" ht="15.75">
      <c r="A30" s="31">
        <v>20</v>
      </c>
      <c r="B30" s="42" t="s">
        <v>135</v>
      </c>
      <c r="C30" s="31"/>
      <c r="D30" s="31">
        <v>1970</v>
      </c>
      <c r="E30" s="38"/>
      <c r="F30" s="37" t="s">
        <v>220</v>
      </c>
      <c r="G30" s="42" t="s">
        <v>59</v>
      </c>
      <c r="H30" s="42" t="s">
        <v>196</v>
      </c>
      <c r="I30" s="42"/>
      <c r="J30" s="42"/>
      <c r="K30" s="42" t="s">
        <v>70</v>
      </c>
      <c r="L30" s="31" t="s">
        <v>72</v>
      </c>
      <c r="M30" s="42" t="s">
        <v>257</v>
      </c>
      <c r="N30" s="42">
        <v>8</v>
      </c>
      <c r="O30" s="42">
        <v>4.65</v>
      </c>
      <c r="P30" s="47"/>
      <c r="Q30" s="42" t="s">
        <v>268</v>
      </c>
      <c r="R30" s="31"/>
      <c r="S30" s="42"/>
      <c r="T30" s="31"/>
      <c r="U30" s="31"/>
    </row>
    <row r="31" spans="1:21" ht="15.75">
      <c r="A31" s="31">
        <v>21</v>
      </c>
      <c r="B31" s="42" t="s">
        <v>136</v>
      </c>
      <c r="C31" s="31"/>
      <c r="D31" s="31">
        <v>1978</v>
      </c>
      <c r="E31" s="38"/>
      <c r="F31" s="37" t="s">
        <v>202</v>
      </c>
      <c r="G31" s="42" t="s">
        <v>60</v>
      </c>
      <c r="H31" s="42" t="s">
        <v>203</v>
      </c>
      <c r="I31" s="42" t="s">
        <v>64</v>
      </c>
      <c r="J31" s="42" t="s">
        <v>64</v>
      </c>
      <c r="K31" s="42" t="s">
        <v>70</v>
      </c>
      <c r="L31" s="31" t="s">
        <v>73</v>
      </c>
      <c r="M31" s="42" t="s">
        <v>258</v>
      </c>
      <c r="N31" s="42">
        <v>6</v>
      </c>
      <c r="O31" s="42">
        <v>3.65</v>
      </c>
      <c r="P31" s="47"/>
      <c r="Q31" s="42" t="s">
        <v>323</v>
      </c>
      <c r="R31" s="31">
        <v>14</v>
      </c>
      <c r="S31" s="43" t="s">
        <v>276</v>
      </c>
      <c r="T31" s="31">
        <v>3</v>
      </c>
      <c r="U31" s="31">
        <v>17</v>
      </c>
    </row>
    <row r="32" spans="1:21" ht="15.75">
      <c r="A32" s="31">
        <v>22</v>
      </c>
      <c r="B32" s="42" t="s">
        <v>137</v>
      </c>
      <c r="C32" s="31">
        <v>1963</v>
      </c>
      <c r="D32" s="31"/>
      <c r="E32" s="37" t="s">
        <v>138</v>
      </c>
      <c r="F32" s="37" t="s">
        <v>221</v>
      </c>
      <c r="G32" s="42" t="s">
        <v>59</v>
      </c>
      <c r="H32" s="42" t="s">
        <v>222</v>
      </c>
      <c r="I32" s="42" t="s">
        <v>63</v>
      </c>
      <c r="J32" s="42"/>
      <c r="K32" s="42" t="s">
        <v>70</v>
      </c>
      <c r="L32" s="31" t="s">
        <v>72</v>
      </c>
      <c r="M32" s="42" t="s">
        <v>257</v>
      </c>
      <c r="N32" s="42">
        <v>7</v>
      </c>
      <c r="O32" s="42">
        <v>4.32</v>
      </c>
      <c r="P32" s="47"/>
      <c r="Q32" s="42" t="s">
        <v>270</v>
      </c>
      <c r="R32" s="31"/>
      <c r="S32" s="43"/>
      <c r="T32" s="31"/>
      <c r="U32" s="31"/>
    </row>
    <row r="33" spans="1:21" ht="15.75">
      <c r="A33" s="31">
        <v>23</v>
      </c>
      <c r="B33" s="42" t="s">
        <v>139</v>
      </c>
      <c r="C33" s="31"/>
      <c r="D33" s="31">
        <v>1969</v>
      </c>
      <c r="E33" s="37" t="s">
        <v>140</v>
      </c>
      <c r="F33" s="37" t="s">
        <v>223</v>
      </c>
      <c r="G33" s="42" t="s">
        <v>59</v>
      </c>
      <c r="H33" s="42" t="s">
        <v>196</v>
      </c>
      <c r="I33" s="42" t="s">
        <v>63</v>
      </c>
      <c r="J33" s="42" t="s">
        <v>64</v>
      </c>
      <c r="K33" s="42" t="s">
        <v>70</v>
      </c>
      <c r="L33" s="31" t="s">
        <v>72</v>
      </c>
      <c r="M33" s="42" t="s">
        <v>257</v>
      </c>
      <c r="N33" s="42">
        <v>7</v>
      </c>
      <c r="O33" s="42">
        <v>4.32</v>
      </c>
      <c r="P33" s="47"/>
      <c r="Q33" s="42" t="s">
        <v>324</v>
      </c>
      <c r="R33" s="31">
        <v>14</v>
      </c>
      <c r="S33" s="43" t="s">
        <v>284</v>
      </c>
      <c r="T33" s="31">
        <v>4</v>
      </c>
      <c r="U33" s="31">
        <v>18</v>
      </c>
    </row>
    <row r="34" spans="1:21" ht="15.75">
      <c r="A34" s="31">
        <v>24</v>
      </c>
      <c r="B34" s="42" t="s">
        <v>141</v>
      </c>
      <c r="C34" s="31"/>
      <c r="D34" s="31">
        <v>1981</v>
      </c>
      <c r="E34" s="38"/>
      <c r="F34" s="37" t="s">
        <v>214</v>
      </c>
      <c r="G34" s="42" t="s">
        <v>59</v>
      </c>
      <c r="H34" s="42" t="s">
        <v>196</v>
      </c>
      <c r="I34" s="42" t="s">
        <v>63</v>
      </c>
      <c r="J34" s="42" t="s">
        <v>64</v>
      </c>
      <c r="K34" s="42" t="s">
        <v>70</v>
      </c>
      <c r="L34" s="31" t="s">
        <v>72</v>
      </c>
      <c r="M34" s="42" t="s">
        <v>257</v>
      </c>
      <c r="N34" s="42">
        <v>4</v>
      </c>
      <c r="O34" s="42">
        <v>3.33</v>
      </c>
      <c r="P34" s="47"/>
      <c r="Q34" s="42" t="s">
        <v>325</v>
      </c>
      <c r="R34" s="31">
        <v>14</v>
      </c>
      <c r="S34" s="43" t="s">
        <v>285</v>
      </c>
      <c r="T34" s="31">
        <v>4</v>
      </c>
      <c r="U34" s="31">
        <v>18</v>
      </c>
    </row>
    <row r="35" spans="1:21" ht="15.75">
      <c r="A35" s="31">
        <v>25</v>
      </c>
      <c r="B35" s="42" t="s">
        <v>142</v>
      </c>
      <c r="C35" s="31"/>
      <c r="D35" s="31">
        <v>1980</v>
      </c>
      <c r="E35" s="37" t="s">
        <v>107</v>
      </c>
      <c r="F35" s="37" t="s">
        <v>214</v>
      </c>
      <c r="G35" s="42" t="s">
        <v>59</v>
      </c>
      <c r="H35" s="42" t="s">
        <v>196</v>
      </c>
      <c r="I35" s="42" t="s">
        <v>63</v>
      </c>
      <c r="J35" s="42" t="s">
        <v>64</v>
      </c>
      <c r="K35" s="42" t="s">
        <v>70</v>
      </c>
      <c r="L35" s="31" t="s">
        <v>72</v>
      </c>
      <c r="M35" s="42" t="s">
        <v>257</v>
      </c>
      <c r="N35" s="42">
        <v>4</v>
      </c>
      <c r="O35" s="42">
        <v>3.33</v>
      </c>
      <c r="P35" s="47"/>
      <c r="Q35" s="42" t="s">
        <v>267</v>
      </c>
      <c r="R35" s="31"/>
      <c r="S35" s="42"/>
      <c r="T35" s="31"/>
      <c r="U35" s="31"/>
    </row>
    <row r="36" spans="1:21" ht="15.75">
      <c r="A36" s="31">
        <v>26</v>
      </c>
      <c r="B36" s="42" t="s">
        <v>143</v>
      </c>
      <c r="C36" s="31"/>
      <c r="D36" s="31">
        <v>1983</v>
      </c>
      <c r="E36" s="39" t="s">
        <v>144</v>
      </c>
      <c r="F36" s="37" t="s">
        <v>214</v>
      </c>
      <c r="G36" s="42" t="s">
        <v>59</v>
      </c>
      <c r="H36" s="42" t="s">
        <v>196</v>
      </c>
      <c r="I36" s="42" t="s">
        <v>63</v>
      </c>
      <c r="J36" s="42" t="s">
        <v>64</v>
      </c>
      <c r="K36" s="42" t="s">
        <v>70</v>
      </c>
      <c r="L36" s="31" t="s">
        <v>72</v>
      </c>
      <c r="M36" s="42" t="s">
        <v>257</v>
      </c>
      <c r="N36" s="42">
        <v>4</v>
      </c>
      <c r="O36" s="42">
        <v>3.33</v>
      </c>
      <c r="P36" s="47"/>
      <c r="Q36" s="42" t="s">
        <v>326</v>
      </c>
      <c r="R36" s="31">
        <v>14</v>
      </c>
      <c r="S36" s="43" t="s">
        <v>286</v>
      </c>
      <c r="T36" s="31">
        <v>4</v>
      </c>
      <c r="U36" s="31">
        <v>18</v>
      </c>
    </row>
    <row r="37" spans="1:21" ht="15.75">
      <c r="A37" s="31">
        <v>27</v>
      </c>
      <c r="B37" s="42" t="s">
        <v>145</v>
      </c>
      <c r="C37" s="31"/>
      <c r="D37" s="31">
        <v>1978</v>
      </c>
      <c r="E37" s="37" t="s">
        <v>107</v>
      </c>
      <c r="F37" s="37" t="s">
        <v>213</v>
      </c>
      <c r="G37" s="42" t="s">
        <v>59</v>
      </c>
      <c r="H37" s="42" t="s">
        <v>196</v>
      </c>
      <c r="I37" s="42" t="s">
        <v>63</v>
      </c>
      <c r="J37" s="42" t="s">
        <v>64</v>
      </c>
      <c r="K37" s="42" t="s">
        <v>70</v>
      </c>
      <c r="L37" s="31" t="s">
        <v>72</v>
      </c>
      <c r="M37" s="42" t="s">
        <v>257</v>
      </c>
      <c r="N37" s="42">
        <v>6</v>
      </c>
      <c r="O37" s="42">
        <v>3.99</v>
      </c>
      <c r="P37" s="47"/>
      <c r="Q37" s="42" t="s">
        <v>327</v>
      </c>
      <c r="R37" s="31">
        <v>15</v>
      </c>
      <c r="S37" s="43" t="s">
        <v>287</v>
      </c>
      <c r="T37" s="31">
        <v>4</v>
      </c>
      <c r="U37" s="31">
        <v>19</v>
      </c>
    </row>
    <row r="38" spans="1:21" ht="15.75">
      <c r="A38" s="31">
        <v>28</v>
      </c>
      <c r="B38" s="42" t="s">
        <v>146</v>
      </c>
      <c r="C38" s="31">
        <v>1975</v>
      </c>
      <c r="D38" s="31"/>
      <c r="E38" s="38"/>
      <c r="F38" s="37" t="s">
        <v>224</v>
      </c>
      <c r="G38" s="42" t="s">
        <v>59</v>
      </c>
      <c r="H38" s="42" t="s">
        <v>225</v>
      </c>
      <c r="I38" s="42"/>
      <c r="J38" s="42" t="s">
        <v>66</v>
      </c>
      <c r="K38" s="42" t="s">
        <v>70</v>
      </c>
      <c r="L38" s="31" t="s">
        <v>73</v>
      </c>
      <c r="M38" s="42" t="s">
        <v>258</v>
      </c>
      <c r="N38" s="42">
        <v>5</v>
      </c>
      <c r="O38" s="42">
        <v>3.34</v>
      </c>
      <c r="P38" s="47"/>
      <c r="Q38" s="42" t="s">
        <v>328</v>
      </c>
      <c r="R38" s="31">
        <v>15</v>
      </c>
      <c r="S38" s="43" t="s">
        <v>276</v>
      </c>
      <c r="T38" s="31">
        <v>3</v>
      </c>
      <c r="U38" s="31">
        <v>18</v>
      </c>
    </row>
    <row r="39" spans="1:21" ht="15.75">
      <c r="A39" s="31">
        <v>29</v>
      </c>
      <c r="B39" s="42" t="s">
        <v>147</v>
      </c>
      <c r="C39" s="31"/>
      <c r="D39" s="31">
        <v>1977</v>
      </c>
      <c r="E39" s="37" t="s">
        <v>148</v>
      </c>
      <c r="F39" s="37" t="s">
        <v>226</v>
      </c>
      <c r="G39" s="42" t="s">
        <v>59</v>
      </c>
      <c r="H39" s="42" t="s">
        <v>225</v>
      </c>
      <c r="I39" s="42" t="s">
        <v>63</v>
      </c>
      <c r="J39" s="42" t="s">
        <v>67</v>
      </c>
      <c r="K39" s="42" t="s">
        <v>70</v>
      </c>
      <c r="L39" s="31" t="s">
        <v>72</v>
      </c>
      <c r="M39" s="42" t="s">
        <v>257</v>
      </c>
      <c r="N39" s="42">
        <v>6</v>
      </c>
      <c r="O39" s="42">
        <v>3.99</v>
      </c>
      <c r="P39" s="47"/>
      <c r="Q39" s="42" t="s">
        <v>329</v>
      </c>
      <c r="R39" s="31">
        <v>14</v>
      </c>
      <c r="S39" s="43" t="s">
        <v>288</v>
      </c>
      <c r="T39" s="31">
        <v>4</v>
      </c>
      <c r="U39" s="31">
        <v>18</v>
      </c>
    </row>
    <row r="40" spans="1:21" ht="15.75">
      <c r="A40" s="31">
        <v>30</v>
      </c>
      <c r="B40" s="42" t="s">
        <v>149</v>
      </c>
      <c r="C40" s="31">
        <v>1973</v>
      </c>
      <c r="D40" s="31"/>
      <c r="E40" s="38"/>
      <c r="F40" s="37" t="s">
        <v>211</v>
      </c>
      <c r="G40" s="42" t="s">
        <v>59</v>
      </c>
      <c r="H40" s="42" t="s">
        <v>225</v>
      </c>
      <c r="I40" s="42" t="s">
        <v>63</v>
      </c>
      <c r="J40" s="42" t="s">
        <v>66</v>
      </c>
      <c r="K40" s="42" t="s">
        <v>70</v>
      </c>
      <c r="L40" s="31" t="s">
        <v>73</v>
      </c>
      <c r="M40" s="42" t="s">
        <v>258</v>
      </c>
      <c r="N40" s="42">
        <v>6</v>
      </c>
      <c r="O40" s="42">
        <v>3.65</v>
      </c>
      <c r="P40" s="47"/>
      <c r="Q40" s="42" t="s">
        <v>330</v>
      </c>
      <c r="R40" s="31">
        <v>15</v>
      </c>
      <c r="S40" s="43" t="s">
        <v>289</v>
      </c>
      <c r="T40" s="31">
        <v>4</v>
      </c>
      <c r="U40" s="31">
        <v>19</v>
      </c>
    </row>
    <row r="41" spans="1:21" ht="15.75">
      <c r="A41" s="31">
        <v>31</v>
      </c>
      <c r="B41" s="42" t="s">
        <v>150</v>
      </c>
      <c r="C41" s="31">
        <v>1970</v>
      </c>
      <c r="D41" s="31"/>
      <c r="E41" s="38"/>
      <c r="F41" s="37" t="s">
        <v>227</v>
      </c>
      <c r="G41" s="42" t="s">
        <v>60</v>
      </c>
      <c r="H41" s="42" t="s">
        <v>225</v>
      </c>
      <c r="I41" s="42" t="s">
        <v>63</v>
      </c>
      <c r="J41" s="42"/>
      <c r="K41" s="42"/>
      <c r="L41" s="31" t="s">
        <v>73</v>
      </c>
      <c r="M41" s="42" t="s">
        <v>258</v>
      </c>
      <c r="N41" s="42">
        <v>5</v>
      </c>
      <c r="O41" s="42">
        <v>3.34</v>
      </c>
      <c r="P41" s="47"/>
      <c r="Q41" s="42" t="s">
        <v>331</v>
      </c>
      <c r="R41" s="31">
        <v>16</v>
      </c>
      <c r="S41" s="43" t="s">
        <v>290</v>
      </c>
      <c r="T41" s="31">
        <v>4</v>
      </c>
      <c r="U41" s="31">
        <v>20</v>
      </c>
    </row>
    <row r="42" spans="1:21" ht="15.75">
      <c r="A42" s="31">
        <v>32</v>
      </c>
      <c r="B42" s="42" t="s">
        <v>151</v>
      </c>
      <c r="C42" s="31">
        <v>1982</v>
      </c>
      <c r="D42" s="31"/>
      <c r="E42" s="37" t="s">
        <v>152</v>
      </c>
      <c r="F42" s="37" t="s">
        <v>204</v>
      </c>
      <c r="G42" s="42" t="s">
        <v>59</v>
      </c>
      <c r="H42" s="42" t="s">
        <v>225</v>
      </c>
      <c r="I42" s="42" t="s">
        <v>63</v>
      </c>
      <c r="J42" s="42" t="s">
        <v>67</v>
      </c>
      <c r="K42" s="42" t="s">
        <v>70</v>
      </c>
      <c r="L42" s="31" t="s">
        <v>73</v>
      </c>
      <c r="M42" s="42" t="s">
        <v>258</v>
      </c>
      <c r="N42" s="42">
        <v>4</v>
      </c>
      <c r="O42" s="42">
        <v>3.03</v>
      </c>
      <c r="P42" s="47"/>
      <c r="Q42" s="42" t="s">
        <v>332</v>
      </c>
      <c r="R42" s="31">
        <v>16</v>
      </c>
      <c r="S42" s="43" t="s">
        <v>291</v>
      </c>
      <c r="T42" s="31">
        <v>4</v>
      </c>
      <c r="U42" s="31">
        <v>19</v>
      </c>
    </row>
    <row r="43" spans="1:21" ht="15.75">
      <c r="A43" s="31">
        <v>33</v>
      </c>
      <c r="B43" s="42" t="s">
        <v>153</v>
      </c>
      <c r="C43" s="31"/>
      <c r="D43" s="31">
        <v>1984</v>
      </c>
      <c r="E43" s="37" t="s">
        <v>152</v>
      </c>
      <c r="F43" s="37" t="s">
        <v>198</v>
      </c>
      <c r="G43" s="42" t="s">
        <v>59</v>
      </c>
      <c r="H43" s="42" t="s">
        <v>225</v>
      </c>
      <c r="I43" s="42" t="s">
        <v>63</v>
      </c>
      <c r="J43" s="42" t="s">
        <v>64</v>
      </c>
      <c r="K43" s="42" t="s">
        <v>70</v>
      </c>
      <c r="L43" s="31" t="s">
        <v>73</v>
      </c>
      <c r="M43" s="42" t="s">
        <v>258</v>
      </c>
      <c r="N43" s="42">
        <v>4</v>
      </c>
      <c r="O43" s="42">
        <v>3.03</v>
      </c>
      <c r="P43" s="47"/>
      <c r="Q43" s="42" t="s">
        <v>333</v>
      </c>
      <c r="R43" s="31">
        <v>18</v>
      </c>
      <c r="S43" s="43" t="s">
        <v>292</v>
      </c>
      <c r="T43" s="31">
        <v>1</v>
      </c>
      <c r="U43" s="31">
        <v>19</v>
      </c>
    </row>
    <row r="44" spans="1:21" ht="15.75">
      <c r="A44" s="31">
        <v>34</v>
      </c>
      <c r="B44" s="42" t="s">
        <v>154</v>
      </c>
      <c r="C44" s="31"/>
      <c r="D44" s="31">
        <v>1984</v>
      </c>
      <c r="E44" s="37" t="s">
        <v>107</v>
      </c>
      <c r="F44" s="37" t="s">
        <v>204</v>
      </c>
      <c r="G44" s="42" t="s">
        <v>59</v>
      </c>
      <c r="H44" s="42" t="s">
        <v>225</v>
      </c>
      <c r="I44" s="42" t="s">
        <v>63</v>
      </c>
      <c r="J44" s="42" t="s">
        <v>67</v>
      </c>
      <c r="K44" s="42"/>
      <c r="L44" s="31" t="s">
        <v>73</v>
      </c>
      <c r="M44" s="42" t="s">
        <v>258</v>
      </c>
      <c r="N44" s="42">
        <v>4</v>
      </c>
      <c r="O44" s="42">
        <v>3.03</v>
      </c>
      <c r="P44" s="47"/>
      <c r="Q44" s="42" t="s">
        <v>272</v>
      </c>
      <c r="R44" s="31"/>
      <c r="S44" s="43"/>
      <c r="T44" s="31"/>
      <c r="U44" s="31"/>
    </row>
    <row r="45" spans="1:21" ht="15.75">
      <c r="A45" s="31">
        <v>35</v>
      </c>
      <c r="B45" s="42" t="s">
        <v>155</v>
      </c>
      <c r="C45" s="31"/>
      <c r="D45" s="31">
        <v>1983</v>
      </c>
      <c r="E45" s="38"/>
      <c r="F45" s="37" t="s">
        <v>204</v>
      </c>
      <c r="G45" s="42" t="s">
        <v>60</v>
      </c>
      <c r="H45" s="42" t="s">
        <v>228</v>
      </c>
      <c r="I45" s="42"/>
      <c r="J45" s="42" t="s">
        <v>64</v>
      </c>
      <c r="K45" s="42" t="s">
        <v>70</v>
      </c>
      <c r="L45" s="31" t="s">
        <v>73</v>
      </c>
      <c r="M45" s="42" t="s">
        <v>258</v>
      </c>
      <c r="N45" s="42">
        <v>4</v>
      </c>
      <c r="O45" s="42">
        <v>3.03</v>
      </c>
      <c r="P45" s="47"/>
      <c r="Q45" s="42" t="s">
        <v>334</v>
      </c>
      <c r="R45" s="31">
        <v>19</v>
      </c>
      <c r="S45" s="43"/>
      <c r="T45" s="31"/>
      <c r="U45" s="31">
        <v>19</v>
      </c>
    </row>
    <row r="46" spans="1:21" ht="15.75">
      <c r="A46" s="31">
        <v>36</v>
      </c>
      <c r="B46" s="42" t="s">
        <v>156</v>
      </c>
      <c r="C46" s="31">
        <v>1978</v>
      </c>
      <c r="D46" s="31"/>
      <c r="E46" s="37" t="s">
        <v>157</v>
      </c>
      <c r="F46" s="37" t="s">
        <v>229</v>
      </c>
      <c r="G46" s="42" t="s">
        <v>59</v>
      </c>
      <c r="H46" s="42" t="s">
        <v>230</v>
      </c>
      <c r="I46" s="42" t="s">
        <v>63</v>
      </c>
      <c r="J46" s="42" t="s">
        <v>64</v>
      </c>
      <c r="K46" s="42" t="s">
        <v>70</v>
      </c>
      <c r="L46" s="31" t="s">
        <v>73</v>
      </c>
      <c r="M46" s="42" t="s">
        <v>258</v>
      </c>
      <c r="N46" s="42">
        <v>5</v>
      </c>
      <c r="O46" s="42">
        <v>3.34</v>
      </c>
      <c r="P46" s="47"/>
      <c r="Q46" s="42" t="s">
        <v>335</v>
      </c>
      <c r="R46" s="31">
        <v>10</v>
      </c>
      <c r="S46" s="43" t="s">
        <v>293</v>
      </c>
      <c r="T46" s="31">
        <v>7</v>
      </c>
      <c r="U46" s="31">
        <v>17</v>
      </c>
    </row>
    <row r="47" spans="1:21" ht="15.75">
      <c r="A47" s="31">
        <v>37</v>
      </c>
      <c r="B47" s="42" t="s">
        <v>158</v>
      </c>
      <c r="C47" s="31">
        <v>1971</v>
      </c>
      <c r="D47" s="31"/>
      <c r="E47" s="38"/>
      <c r="F47" s="37" t="s">
        <v>231</v>
      </c>
      <c r="G47" s="42" t="s">
        <v>59</v>
      </c>
      <c r="H47" s="42" t="s">
        <v>232</v>
      </c>
      <c r="I47" s="42"/>
      <c r="J47" s="42"/>
      <c r="K47" s="42" t="s">
        <v>70</v>
      </c>
      <c r="L47" s="31" t="s">
        <v>72</v>
      </c>
      <c r="M47" s="42" t="s">
        <v>257</v>
      </c>
      <c r="N47" s="42">
        <v>8</v>
      </c>
      <c r="O47" s="42">
        <v>4.65</v>
      </c>
      <c r="P47" s="47"/>
      <c r="Q47" s="42" t="s">
        <v>336</v>
      </c>
      <c r="R47" s="31">
        <v>18</v>
      </c>
      <c r="S47" s="43"/>
      <c r="T47" s="31"/>
      <c r="U47" s="31">
        <v>18</v>
      </c>
    </row>
    <row r="48" spans="1:21" ht="15.75">
      <c r="A48" s="31">
        <v>38</v>
      </c>
      <c r="B48" s="42" t="s">
        <v>159</v>
      </c>
      <c r="C48" s="31"/>
      <c r="D48" s="31">
        <v>1980</v>
      </c>
      <c r="E48" s="38"/>
      <c r="F48" s="37" t="s">
        <v>214</v>
      </c>
      <c r="G48" s="42" t="s">
        <v>60</v>
      </c>
      <c r="H48" s="42" t="s">
        <v>233</v>
      </c>
      <c r="I48" s="42" t="s">
        <v>63</v>
      </c>
      <c r="J48" s="42"/>
      <c r="K48" s="42"/>
      <c r="L48" s="31" t="s">
        <v>73</v>
      </c>
      <c r="M48" s="42" t="s">
        <v>258</v>
      </c>
      <c r="N48" s="42">
        <v>4</v>
      </c>
      <c r="O48" s="42">
        <v>3.03</v>
      </c>
      <c r="P48" s="47"/>
      <c r="Q48" s="42" t="s">
        <v>337</v>
      </c>
      <c r="R48" s="31">
        <v>14</v>
      </c>
      <c r="S48" s="43" t="s">
        <v>294</v>
      </c>
      <c r="T48" s="31">
        <v>4</v>
      </c>
      <c r="U48" s="31">
        <v>18</v>
      </c>
    </row>
    <row r="49" spans="1:21" ht="15.75">
      <c r="A49" s="31">
        <v>39</v>
      </c>
      <c r="B49" s="42" t="s">
        <v>160</v>
      </c>
      <c r="C49" s="31"/>
      <c r="D49" s="31">
        <v>1974</v>
      </c>
      <c r="E49" s="38"/>
      <c r="F49" s="37" t="s">
        <v>234</v>
      </c>
      <c r="G49" s="42" t="s">
        <v>59</v>
      </c>
      <c r="H49" s="42" t="s">
        <v>235</v>
      </c>
      <c r="I49" s="42" t="s">
        <v>64</v>
      </c>
      <c r="J49" s="42" t="s">
        <v>64</v>
      </c>
      <c r="K49" s="42" t="s">
        <v>70</v>
      </c>
      <c r="L49" s="31" t="s">
        <v>72</v>
      </c>
      <c r="M49" s="42" t="s">
        <v>257</v>
      </c>
      <c r="N49" s="42">
        <v>6</v>
      </c>
      <c r="O49" s="42">
        <v>3.99</v>
      </c>
      <c r="P49" s="47"/>
      <c r="Q49" s="42" t="s">
        <v>338</v>
      </c>
      <c r="R49" s="31">
        <v>12</v>
      </c>
      <c r="S49" s="43" t="s">
        <v>295</v>
      </c>
      <c r="T49" s="31">
        <v>5</v>
      </c>
      <c r="U49" s="31">
        <v>17</v>
      </c>
    </row>
    <row r="50" spans="1:21" ht="15.75">
      <c r="A50" s="31">
        <v>40</v>
      </c>
      <c r="B50" s="42" t="s">
        <v>161</v>
      </c>
      <c r="C50" s="31">
        <v>1985</v>
      </c>
      <c r="D50" s="31"/>
      <c r="E50" s="37" t="s">
        <v>162</v>
      </c>
      <c r="F50" s="37" t="s">
        <v>208</v>
      </c>
      <c r="G50" s="42" t="s">
        <v>59</v>
      </c>
      <c r="H50" s="42" t="s">
        <v>235</v>
      </c>
      <c r="I50" s="42" t="s">
        <v>63</v>
      </c>
      <c r="J50" s="42" t="s">
        <v>64</v>
      </c>
      <c r="K50" s="42" t="s">
        <v>70</v>
      </c>
      <c r="L50" s="31" t="s">
        <v>73</v>
      </c>
      <c r="M50" s="42" t="s">
        <v>258</v>
      </c>
      <c r="N50" s="42">
        <v>3</v>
      </c>
      <c r="O50" s="42">
        <v>3</v>
      </c>
      <c r="P50" s="47"/>
      <c r="Q50" s="42" t="s">
        <v>339</v>
      </c>
      <c r="R50" s="31">
        <v>18</v>
      </c>
      <c r="S50" s="43"/>
      <c r="T50" s="31"/>
      <c r="U50" s="31">
        <v>18</v>
      </c>
    </row>
    <row r="51" spans="1:21" ht="15.75">
      <c r="A51" s="31">
        <v>41</v>
      </c>
      <c r="B51" s="42" t="s">
        <v>163</v>
      </c>
      <c r="C51" s="31"/>
      <c r="D51" s="31">
        <v>1985</v>
      </c>
      <c r="E51" s="38"/>
      <c r="F51" s="37" t="s">
        <v>236</v>
      </c>
      <c r="G51" s="42" t="s">
        <v>60</v>
      </c>
      <c r="H51" s="42" t="s">
        <v>237</v>
      </c>
      <c r="I51" s="42" t="s">
        <v>63</v>
      </c>
      <c r="J51" s="42" t="s">
        <v>64</v>
      </c>
      <c r="K51" s="42"/>
      <c r="L51" s="31" t="s">
        <v>73</v>
      </c>
      <c r="M51" s="42" t="s">
        <v>258</v>
      </c>
      <c r="N51" s="42">
        <v>3</v>
      </c>
      <c r="O51" s="42">
        <v>2.41</v>
      </c>
      <c r="P51" s="47"/>
      <c r="Q51" s="42" t="s">
        <v>340</v>
      </c>
      <c r="R51" s="31">
        <v>14</v>
      </c>
      <c r="S51" s="43" t="s">
        <v>296</v>
      </c>
      <c r="T51" s="31">
        <v>4</v>
      </c>
      <c r="U51" s="31">
        <v>18</v>
      </c>
    </row>
    <row r="52" spans="1:21" ht="15.75">
      <c r="A52" s="31">
        <v>42</v>
      </c>
      <c r="B52" s="42" t="s">
        <v>164</v>
      </c>
      <c r="C52" s="31">
        <v>1981</v>
      </c>
      <c r="D52" s="31"/>
      <c r="E52" s="37" t="s">
        <v>105</v>
      </c>
      <c r="F52" s="37" t="s">
        <v>214</v>
      </c>
      <c r="G52" s="42" t="s">
        <v>59</v>
      </c>
      <c r="H52" s="42" t="s">
        <v>205</v>
      </c>
      <c r="I52" s="42" t="s">
        <v>63</v>
      </c>
      <c r="J52" s="42" t="s">
        <v>64</v>
      </c>
      <c r="K52" s="42" t="s">
        <v>70</v>
      </c>
      <c r="L52" s="31" t="s">
        <v>72</v>
      </c>
      <c r="M52" s="42" t="s">
        <v>257</v>
      </c>
      <c r="N52" s="42">
        <v>4</v>
      </c>
      <c r="O52" s="42">
        <v>3.33</v>
      </c>
      <c r="P52" s="47"/>
      <c r="Q52" s="42" t="s">
        <v>341</v>
      </c>
      <c r="R52" s="31">
        <v>12</v>
      </c>
      <c r="S52" s="43" t="s">
        <v>297</v>
      </c>
      <c r="T52" s="31">
        <v>7</v>
      </c>
      <c r="U52" s="31">
        <v>19</v>
      </c>
    </row>
    <row r="53" spans="1:21" ht="15.75">
      <c r="A53" s="31">
        <v>43</v>
      </c>
      <c r="B53" s="42" t="s">
        <v>165</v>
      </c>
      <c r="C53" s="31"/>
      <c r="D53" s="31">
        <v>1986</v>
      </c>
      <c r="E53" s="38"/>
      <c r="F53" s="37" t="s">
        <v>215</v>
      </c>
      <c r="G53" s="42" t="s">
        <v>60</v>
      </c>
      <c r="H53" s="42" t="s">
        <v>238</v>
      </c>
      <c r="I53" s="42" t="s">
        <v>63</v>
      </c>
      <c r="J53" s="42" t="s">
        <v>63</v>
      </c>
      <c r="K53" s="42" t="s">
        <v>70</v>
      </c>
      <c r="L53" s="31" t="s">
        <v>73</v>
      </c>
      <c r="M53" s="42" t="s">
        <v>258</v>
      </c>
      <c r="N53" s="42">
        <v>2</v>
      </c>
      <c r="O53" s="42">
        <v>2.41</v>
      </c>
      <c r="P53" s="47"/>
      <c r="Q53" s="42" t="s">
        <v>342</v>
      </c>
      <c r="R53" s="31">
        <v>17</v>
      </c>
      <c r="S53" s="43"/>
      <c r="T53" s="31"/>
      <c r="U53" s="31">
        <v>17</v>
      </c>
    </row>
    <row r="54" spans="1:21" ht="15.75">
      <c r="A54" s="31">
        <v>44</v>
      </c>
      <c r="B54" s="42" t="s">
        <v>166</v>
      </c>
      <c r="C54" s="31">
        <v>1988</v>
      </c>
      <c r="D54" s="31"/>
      <c r="E54" s="38"/>
      <c r="F54" s="37" t="s">
        <v>200</v>
      </c>
      <c r="G54" s="42" t="s">
        <v>59</v>
      </c>
      <c r="H54" s="42" t="s">
        <v>205</v>
      </c>
      <c r="I54" s="42" t="s">
        <v>63</v>
      </c>
      <c r="J54" s="42" t="s">
        <v>64</v>
      </c>
      <c r="K54" s="42"/>
      <c r="L54" s="31" t="s">
        <v>73</v>
      </c>
      <c r="M54" s="42" t="s">
        <v>258</v>
      </c>
      <c r="N54" s="42">
        <v>1</v>
      </c>
      <c r="O54" s="42">
        <v>2.1</v>
      </c>
      <c r="P54" s="47"/>
      <c r="Q54" s="42" t="s">
        <v>343</v>
      </c>
      <c r="R54" s="31">
        <v>18</v>
      </c>
      <c r="S54" s="43"/>
      <c r="T54" s="31"/>
      <c r="U54" s="31">
        <v>18</v>
      </c>
    </row>
    <row r="55" spans="1:21" ht="15.75">
      <c r="A55" s="31">
        <v>45</v>
      </c>
      <c r="B55" s="42" t="s">
        <v>167</v>
      </c>
      <c r="C55" s="31"/>
      <c r="D55" s="31">
        <v>1981</v>
      </c>
      <c r="E55" s="39" t="s">
        <v>168</v>
      </c>
      <c r="F55" s="37" t="s">
        <v>239</v>
      </c>
      <c r="G55" s="42" t="s">
        <v>59</v>
      </c>
      <c r="H55" s="42" t="s">
        <v>205</v>
      </c>
      <c r="I55" s="42" t="s">
        <v>63</v>
      </c>
      <c r="J55" s="42" t="s">
        <v>64</v>
      </c>
      <c r="K55" s="42" t="s">
        <v>70</v>
      </c>
      <c r="L55" s="31" t="s">
        <v>73</v>
      </c>
      <c r="M55" s="42" t="s">
        <v>258</v>
      </c>
      <c r="N55" s="42">
        <v>5</v>
      </c>
      <c r="O55" s="42">
        <v>3.34</v>
      </c>
      <c r="P55" s="47"/>
      <c r="Q55" s="42" t="s">
        <v>344</v>
      </c>
      <c r="R55" s="31">
        <v>14</v>
      </c>
      <c r="S55" s="43" t="s">
        <v>298</v>
      </c>
      <c r="T55" s="31">
        <v>4</v>
      </c>
      <c r="U55" s="31">
        <v>18</v>
      </c>
    </row>
    <row r="56" spans="1:21" ht="15.75">
      <c r="A56" s="31">
        <v>46</v>
      </c>
      <c r="B56" s="42" t="s">
        <v>169</v>
      </c>
      <c r="C56" s="31">
        <v>1981</v>
      </c>
      <c r="D56" s="31"/>
      <c r="E56" s="37" t="s">
        <v>110</v>
      </c>
      <c r="F56" s="37" t="s">
        <v>214</v>
      </c>
      <c r="G56" s="42" t="s">
        <v>59</v>
      </c>
      <c r="H56" s="42" t="s">
        <v>222</v>
      </c>
      <c r="I56" s="42"/>
      <c r="J56" s="42" t="s">
        <v>64</v>
      </c>
      <c r="K56" s="42" t="s">
        <v>70</v>
      </c>
      <c r="L56" s="31" t="s">
        <v>72</v>
      </c>
      <c r="M56" s="42" t="s">
        <v>257</v>
      </c>
      <c r="N56" s="42">
        <v>4</v>
      </c>
      <c r="O56" s="42">
        <v>3.34</v>
      </c>
      <c r="P56" s="47"/>
      <c r="Q56" s="45" t="s">
        <v>345</v>
      </c>
      <c r="R56" s="31">
        <v>16</v>
      </c>
      <c r="S56" s="43" t="s">
        <v>299</v>
      </c>
      <c r="T56" s="31">
        <v>3</v>
      </c>
      <c r="U56" s="31">
        <v>19</v>
      </c>
    </row>
    <row r="57" spans="1:21" ht="15.75">
      <c r="A57" s="31">
        <v>47</v>
      </c>
      <c r="B57" s="42" t="s">
        <v>170</v>
      </c>
      <c r="C57" s="31">
        <v>1978</v>
      </c>
      <c r="D57" s="31"/>
      <c r="E57" s="37" t="s">
        <v>171</v>
      </c>
      <c r="F57" s="37" t="s">
        <v>240</v>
      </c>
      <c r="G57" s="42" t="s">
        <v>59</v>
      </c>
      <c r="H57" s="42" t="s">
        <v>222</v>
      </c>
      <c r="I57" s="42" t="s">
        <v>63</v>
      </c>
      <c r="J57" s="42" t="s">
        <v>64</v>
      </c>
      <c r="K57" s="42" t="s">
        <v>70</v>
      </c>
      <c r="L57" s="31" t="s">
        <v>73</v>
      </c>
      <c r="M57" s="42" t="s">
        <v>258</v>
      </c>
      <c r="N57" s="42">
        <v>5</v>
      </c>
      <c r="O57" s="42">
        <v>3.34</v>
      </c>
      <c r="P57" s="47"/>
      <c r="Q57" s="45" t="s">
        <v>346</v>
      </c>
      <c r="R57" s="31">
        <v>18</v>
      </c>
      <c r="S57" s="43"/>
      <c r="T57" s="31"/>
      <c r="U57" s="31">
        <v>18</v>
      </c>
    </row>
    <row r="58" spans="1:21" ht="15.75">
      <c r="A58" s="31">
        <v>48</v>
      </c>
      <c r="B58" s="42" t="s">
        <v>172</v>
      </c>
      <c r="C58" s="31"/>
      <c r="D58" s="31">
        <v>1982</v>
      </c>
      <c r="E58" s="37" t="s">
        <v>173</v>
      </c>
      <c r="F58" s="37" t="s">
        <v>198</v>
      </c>
      <c r="G58" s="42" t="s">
        <v>59</v>
      </c>
      <c r="H58" s="42" t="s">
        <v>241</v>
      </c>
      <c r="I58" s="42" t="s">
        <v>63</v>
      </c>
      <c r="J58" s="42" t="s">
        <v>64</v>
      </c>
      <c r="K58" s="42" t="s">
        <v>70</v>
      </c>
      <c r="L58" s="31" t="s">
        <v>72</v>
      </c>
      <c r="M58" s="42" t="s">
        <v>257</v>
      </c>
      <c r="N58" s="42">
        <v>4</v>
      </c>
      <c r="O58" s="42">
        <v>3.33</v>
      </c>
      <c r="P58" s="47"/>
      <c r="Q58" s="42" t="s">
        <v>347</v>
      </c>
      <c r="R58" s="31">
        <v>14</v>
      </c>
      <c r="S58" s="43" t="s">
        <v>277</v>
      </c>
      <c r="T58" s="31">
        <v>4</v>
      </c>
      <c r="U58" s="31">
        <v>18</v>
      </c>
    </row>
    <row r="59" spans="1:21" ht="15.75">
      <c r="A59" s="31">
        <v>49</v>
      </c>
      <c r="B59" s="42" t="s">
        <v>174</v>
      </c>
      <c r="C59" s="31"/>
      <c r="D59" s="31">
        <v>1979</v>
      </c>
      <c r="E59" s="37" t="s">
        <v>162</v>
      </c>
      <c r="F59" s="37" t="s">
        <v>242</v>
      </c>
      <c r="G59" s="42" t="s">
        <v>59</v>
      </c>
      <c r="H59" s="42" t="s">
        <v>235</v>
      </c>
      <c r="I59" s="42" t="s">
        <v>63</v>
      </c>
      <c r="J59" s="42" t="s">
        <v>64</v>
      </c>
      <c r="K59" s="42"/>
      <c r="L59" s="31" t="s">
        <v>72</v>
      </c>
      <c r="M59" s="42" t="s">
        <v>257</v>
      </c>
      <c r="N59" s="42">
        <v>4</v>
      </c>
      <c r="O59" s="42">
        <v>3.33</v>
      </c>
      <c r="P59" s="47"/>
      <c r="Q59" s="42" t="s">
        <v>348</v>
      </c>
      <c r="R59" s="31">
        <v>10</v>
      </c>
      <c r="S59" s="43" t="s">
        <v>300</v>
      </c>
      <c r="T59" s="31">
        <v>8</v>
      </c>
      <c r="U59" s="31">
        <v>18</v>
      </c>
    </row>
    <row r="60" spans="1:21" ht="15.75">
      <c r="A60" s="31">
        <v>50</v>
      </c>
      <c r="B60" s="42" t="s">
        <v>175</v>
      </c>
      <c r="C60" s="31">
        <v>1989</v>
      </c>
      <c r="D60" s="31"/>
      <c r="E60" s="38"/>
      <c r="F60" s="37" t="s">
        <v>200</v>
      </c>
      <c r="G60" s="42" t="s">
        <v>60</v>
      </c>
      <c r="H60" s="42" t="s">
        <v>241</v>
      </c>
      <c r="I60" s="42" t="s">
        <v>63</v>
      </c>
      <c r="J60" s="42" t="s">
        <v>64</v>
      </c>
      <c r="K60" s="42"/>
      <c r="L60" s="31" t="s">
        <v>73</v>
      </c>
      <c r="M60" s="42" t="s">
        <v>258</v>
      </c>
      <c r="N60" s="42">
        <v>1</v>
      </c>
      <c r="O60" s="42">
        <v>2.1</v>
      </c>
      <c r="P60" s="47"/>
      <c r="Q60" s="42" t="s">
        <v>349</v>
      </c>
      <c r="R60" s="31">
        <v>15</v>
      </c>
      <c r="S60" s="43" t="s">
        <v>301</v>
      </c>
      <c r="T60" s="31">
        <v>3</v>
      </c>
      <c r="U60" s="31">
        <v>18</v>
      </c>
    </row>
    <row r="61" spans="1:21" ht="15.75">
      <c r="A61" s="31">
        <v>51</v>
      </c>
      <c r="B61" s="42" t="s">
        <v>176</v>
      </c>
      <c r="C61" s="31"/>
      <c r="D61" s="31">
        <v>1990</v>
      </c>
      <c r="E61" s="39" t="s">
        <v>177</v>
      </c>
      <c r="F61" s="37" t="s">
        <v>243</v>
      </c>
      <c r="G61" s="42" t="s">
        <v>59</v>
      </c>
      <c r="H61" s="42" t="s">
        <v>244</v>
      </c>
      <c r="I61" s="42" t="s">
        <v>64</v>
      </c>
      <c r="J61" s="42" t="s">
        <v>64</v>
      </c>
      <c r="K61" s="42"/>
      <c r="L61" s="31" t="s">
        <v>72</v>
      </c>
      <c r="M61" s="42" t="s">
        <v>257</v>
      </c>
      <c r="N61" s="42">
        <v>1</v>
      </c>
      <c r="O61" s="42">
        <v>2.34</v>
      </c>
      <c r="P61" s="47"/>
      <c r="Q61" s="42" t="s">
        <v>350</v>
      </c>
      <c r="R61" s="31">
        <v>18</v>
      </c>
      <c r="S61" s="42"/>
      <c r="T61" s="31"/>
      <c r="U61" s="31">
        <v>18</v>
      </c>
    </row>
    <row r="62" spans="1:21" ht="15.75">
      <c r="A62" s="31">
        <v>52</v>
      </c>
      <c r="B62" s="42" t="s">
        <v>178</v>
      </c>
      <c r="C62" s="31">
        <v>1987</v>
      </c>
      <c r="D62" s="31"/>
      <c r="E62" s="39" t="s">
        <v>107</v>
      </c>
      <c r="F62" s="37" t="s">
        <v>243</v>
      </c>
      <c r="G62" s="42" t="s">
        <v>245</v>
      </c>
      <c r="H62" s="42" t="s">
        <v>216</v>
      </c>
      <c r="I62" s="42" t="s">
        <v>63</v>
      </c>
      <c r="J62" s="42" t="s">
        <v>64</v>
      </c>
      <c r="K62" s="42"/>
      <c r="L62" s="31" t="s">
        <v>72</v>
      </c>
      <c r="M62" s="42" t="s">
        <v>257</v>
      </c>
      <c r="N62" s="42">
        <v>2</v>
      </c>
      <c r="O62" s="42">
        <v>2.67</v>
      </c>
      <c r="P62" s="47"/>
      <c r="Q62" s="42" t="s">
        <v>351</v>
      </c>
      <c r="R62" s="31">
        <v>14</v>
      </c>
      <c r="S62" s="43" t="s">
        <v>302</v>
      </c>
      <c r="T62" s="31">
        <v>5</v>
      </c>
      <c r="U62" s="31">
        <v>19</v>
      </c>
    </row>
    <row r="63" spans="1:21" ht="15.75">
      <c r="A63" s="31">
        <v>53</v>
      </c>
      <c r="B63" s="42" t="s">
        <v>179</v>
      </c>
      <c r="C63" s="31">
        <v>1988</v>
      </c>
      <c r="D63" s="31"/>
      <c r="E63" s="37" t="s">
        <v>152</v>
      </c>
      <c r="F63" s="37" t="s">
        <v>243</v>
      </c>
      <c r="G63" s="42" t="s">
        <v>59</v>
      </c>
      <c r="H63" s="42" t="s">
        <v>246</v>
      </c>
      <c r="I63" s="42" t="s">
        <v>64</v>
      </c>
      <c r="J63" s="42" t="s">
        <v>64</v>
      </c>
      <c r="K63" s="42" t="s">
        <v>70</v>
      </c>
      <c r="L63" s="31" t="s">
        <v>73</v>
      </c>
      <c r="M63" s="42" t="s">
        <v>258</v>
      </c>
      <c r="N63" s="42">
        <v>1</v>
      </c>
      <c r="O63" s="42">
        <v>2.1</v>
      </c>
      <c r="P63" s="47"/>
      <c r="Q63" s="45" t="s">
        <v>352</v>
      </c>
      <c r="R63" s="31">
        <v>16</v>
      </c>
      <c r="S63" s="43" t="s">
        <v>303</v>
      </c>
      <c r="T63" s="31">
        <v>3</v>
      </c>
      <c r="U63" s="31">
        <v>19</v>
      </c>
    </row>
    <row r="64" spans="1:21" ht="15.75">
      <c r="A64" s="31">
        <v>54</v>
      </c>
      <c r="B64" s="42" t="s">
        <v>180</v>
      </c>
      <c r="C64" s="31"/>
      <c r="D64" s="31">
        <v>1989</v>
      </c>
      <c r="E64" s="37" t="s">
        <v>152</v>
      </c>
      <c r="F64" s="37" t="s">
        <v>247</v>
      </c>
      <c r="G64" s="42" t="s">
        <v>59</v>
      </c>
      <c r="H64" s="42" t="s">
        <v>216</v>
      </c>
      <c r="I64" s="42"/>
      <c r="J64" s="42" t="s">
        <v>64</v>
      </c>
      <c r="K64" s="42" t="s">
        <v>70</v>
      </c>
      <c r="L64" s="31" t="s">
        <v>72</v>
      </c>
      <c r="M64" s="42" t="s">
        <v>257</v>
      </c>
      <c r="N64" s="42">
        <v>1</v>
      </c>
      <c r="O64" s="42">
        <v>2.34</v>
      </c>
      <c r="P64" s="47"/>
      <c r="Q64" s="42" t="s">
        <v>353</v>
      </c>
      <c r="R64" s="31">
        <v>14</v>
      </c>
      <c r="S64" s="43" t="s">
        <v>304</v>
      </c>
      <c r="T64" s="31">
        <v>4</v>
      </c>
      <c r="U64" s="31">
        <v>18</v>
      </c>
    </row>
    <row r="65" spans="1:21" ht="15.75">
      <c r="A65" s="31">
        <v>55</v>
      </c>
      <c r="B65" s="42" t="s">
        <v>181</v>
      </c>
      <c r="C65" s="31"/>
      <c r="D65" s="31">
        <v>1984</v>
      </c>
      <c r="E65" s="37" t="s">
        <v>182</v>
      </c>
      <c r="F65" s="37" t="s">
        <v>248</v>
      </c>
      <c r="G65" s="42" t="s">
        <v>59</v>
      </c>
      <c r="H65" s="42" t="s">
        <v>244</v>
      </c>
      <c r="I65" s="42" t="s">
        <v>63</v>
      </c>
      <c r="J65" s="42" t="s">
        <v>64</v>
      </c>
      <c r="K65" s="42"/>
      <c r="L65" s="31" t="s">
        <v>72</v>
      </c>
      <c r="M65" s="42" t="s">
        <v>257</v>
      </c>
      <c r="N65" s="42">
        <v>4</v>
      </c>
      <c r="O65" s="42">
        <v>3.33</v>
      </c>
      <c r="P65" s="47"/>
      <c r="Q65" s="42" t="s">
        <v>354</v>
      </c>
      <c r="R65" s="31">
        <v>17</v>
      </c>
      <c r="S65" s="43"/>
      <c r="T65" s="31"/>
      <c r="U65" s="31">
        <v>18</v>
      </c>
    </row>
    <row r="66" spans="1:21" ht="15.75">
      <c r="A66" s="31">
        <v>56</v>
      </c>
      <c r="B66" s="42" t="s">
        <v>183</v>
      </c>
      <c r="C66" s="31"/>
      <c r="D66" s="31">
        <v>1990</v>
      </c>
      <c r="E66" s="37" t="s">
        <v>152</v>
      </c>
      <c r="F66" s="37" t="s">
        <v>247</v>
      </c>
      <c r="G66" s="42" t="s">
        <v>249</v>
      </c>
      <c r="H66" s="42" t="s">
        <v>250</v>
      </c>
      <c r="I66" s="42" t="s">
        <v>63</v>
      </c>
      <c r="J66" s="42" t="s">
        <v>64</v>
      </c>
      <c r="K66" s="42"/>
      <c r="L66" s="31" t="s">
        <v>259</v>
      </c>
      <c r="M66" s="31">
        <v>16135</v>
      </c>
      <c r="N66" s="42">
        <v>1</v>
      </c>
      <c r="O66" s="42">
        <v>1.86</v>
      </c>
      <c r="P66" s="47"/>
      <c r="Q66" s="42" t="s">
        <v>269</v>
      </c>
      <c r="R66" s="31"/>
      <c r="S66" s="42"/>
      <c r="T66" s="31"/>
      <c r="U66" s="42"/>
    </row>
    <row r="67" spans="1:21" ht="15.75">
      <c r="A67" s="31">
        <v>57</v>
      </c>
      <c r="B67" s="42" t="s">
        <v>184</v>
      </c>
      <c r="C67" s="31"/>
      <c r="D67" s="31">
        <v>1981</v>
      </c>
      <c r="E67" s="39" t="s">
        <v>185</v>
      </c>
      <c r="F67" s="37" t="s">
        <v>251</v>
      </c>
      <c r="G67" s="42" t="s">
        <v>60</v>
      </c>
      <c r="H67" s="42" t="s">
        <v>244</v>
      </c>
      <c r="I67" s="42" t="s">
        <v>63</v>
      </c>
      <c r="J67" s="42"/>
      <c r="K67" s="42"/>
      <c r="L67" s="31" t="s">
        <v>73</v>
      </c>
      <c r="M67" s="42" t="s">
        <v>258</v>
      </c>
      <c r="N67" s="42">
        <v>3</v>
      </c>
      <c r="O67" s="42">
        <v>2.72</v>
      </c>
      <c r="P67" s="47"/>
      <c r="Q67" s="42" t="s">
        <v>355</v>
      </c>
      <c r="R67" s="31">
        <v>14</v>
      </c>
      <c r="S67" s="43" t="s">
        <v>305</v>
      </c>
      <c r="T67" s="31">
        <v>4</v>
      </c>
      <c r="U67" s="31">
        <v>18</v>
      </c>
    </row>
    <row r="68" spans="1:21" ht="15.75">
      <c r="A68" s="31">
        <v>58</v>
      </c>
      <c r="B68" s="42" t="s">
        <v>186</v>
      </c>
      <c r="C68" s="31">
        <v>1987</v>
      </c>
      <c r="D68" s="31"/>
      <c r="E68" s="37" t="s">
        <v>187</v>
      </c>
      <c r="F68" s="37" t="s">
        <v>248</v>
      </c>
      <c r="G68" s="42" t="s">
        <v>60</v>
      </c>
      <c r="H68" s="42" t="s">
        <v>199</v>
      </c>
      <c r="I68" s="42" t="s">
        <v>63</v>
      </c>
      <c r="J68" s="42" t="s">
        <v>63</v>
      </c>
      <c r="K68" s="42" t="s">
        <v>70</v>
      </c>
      <c r="L68" s="31" t="s">
        <v>73</v>
      </c>
      <c r="M68" s="42" t="s">
        <v>258</v>
      </c>
      <c r="N68" s="42">
        <v>2</v>
      </c>
      <c r="O68" s="42">
        <v>2.41</v>
      </c>
      <c r="P68" s="47"/>
      <c r="Q68" s="42" t="s">
        <v>356</v>
      </c>
      <c r="R68" s="31">
        <v>14</v>
      </c>
      <c r="S68" s="42" t="s">
        <v>306</v>
      </c>
      <c r="T68" s="31">
        <v>4</v>
      </c>
      <c r="U68" s="31">
        <v>18</v>
      </c>
    </row>
    <row r="69" spans="1:21" ht="15.75">
      <c r="A69" s="31">
        <v>59</v>
      </c>
      <c r="B69" s="42" t="s">
        <v>188</v>
      </c>
      <c r="C69" s="31">
        <v>1980</v>
      </c>
      <c r="D69" s="31"/>
      <c r="E69" s="37" t="s">
        <v>105</v>
      </c>
      <c r="F69" s="37" t="s">
        <v>242</v>
      </c>
      <c r="G69" s="42" t="s">
        <v>59</v>
      </c>
      <c r="H69" s="42" t="s">
        <v>244</v>
      </c>
      <c r="I69" s="42" t="s">
        <v>63</v>
      </c>
      <c r="J69" s="42" t="s">
        <v>64</v>
      </c>
      <c r="K69" s="42" t="s">
        <v>70</v>
      </c>
      <c r="L69" s="31" t="s">
        <v>72</v>
      </c>
      <c r="M69" s="42" t="s">
        <v>257</v>
      </c>
      <c r="N69" s="42">
        <v>4</v>
      </c>
      <c r="O69" s="42">
        <v>3.33</v>
      </c>
      <c r="P69" s="47"/>
      <c r="Q69" s="42" t="s">
        <v>357</v>
      </c>
      <c r="R69" s="31">
        <v>12</v>
      </c>
      <c r="S69" s="43" t="s">
        <v>307</v>
      </c>
      <c r="T69" s="31">
        <v>5</v>
      </c>
      <c r="U69" s="31">
        <v>18</v>
      </c>
    </row>
    <row r="70" spans="1:21" ht="15.75">
      <c r="A70" s="31">
        <v>60</v>
      </c>
      <c r="B70" s="42" t="s">
        <v>189</v>
      </c>
      <c r="C70" s="31">
        <v>1985</v>
      </c>
      <c r="D70" s="31"/>
      <c r="E70" s="38"/>
      <c r="F70" s="37" t="s">
        <v>252</v>
      </c>
      <c r="G70" s="42" t="s">
        <v>59</v>
      </c>
      <c r="H70" s="42" t="s">
        <v>216</v>
      </c>
      <c r="I70" s="42"/>
      <c r="J70" s="42" t="s">
        <v>64</v>
      </c>
      <c r="K70" s="42" t="s">
        <v>70</v>
      </c>
      <c r="L70" s="31" t="s">
        <v>73</v>
      </c>
      <c r="M70" s="42" t="s">
        <v>258</v>
      </c>
      <c r="N70" s="42">
        <v>3</v>
      </c>
      <c r="O70" s="42">
        <v>3.34</v>
      </c>
      <c r="P70" s="47"/>
      <c r="Q70" s="42" t="s">
        <v>358</v>
      </c>
      <c r="R70" s="31">
        <v>16</v>
      </c>
      <c r="S70" s="43" t="s">
        <v>308</v>
      </c>
      <c r="T70" s="31">
        <v>3</v>
      </c>
      <c r="U70" s="31">
        <v>19</v>
      </c>
    </row>
    <row r="71" spans="1:21" ht="16.5">
      <c r="A71" s="31">
        <v>61</v>
      </c>
      <c r="B71" s="42" t="s">
        <v>190</v>
      </c>
      <c r="C71" s="31"/>
      <c r="D71" s="31">
        <v>1993</v>
      </c>
      <c r="E71" s="38"/>
      <c r="F71" s="37" t="s">
        <v>253</v>
      </c>
      <c r="G71" s="42" t="s">
        <v>59</v>
      </c>
      <c r="H71" s="42" t="s">
        <v>199</v>
      </c>
      <c r="I71" s="42" t="s">
        <v>63</v>
      </c>
      <c r="J71" s="42" t="s">
        <v>64</v>
      </c>
      <c r="K71" s="42"/>
      <c r="L71" s="31" t="s">
        <v>73</v>
      </c>
      <c r="M71" s="42" t="s">
        <v>258</v>
      </c>
      <c r="N71" s="42">
        <v>1</v>
      </c>
      <c r="O71" s="42">
        <v>2.34</v>
      </c>
      <c r="P71" s="47"/>
      <c r="Q71" s="42" t="s">
        <v>359</v>
      </c>
      <c r="R71" s="31">
        <v>18</v>
      </c>
      <c r="S71" s="43"/>
      <c r="T71" s="31"/>
      <c r="U71" s="41">
        <v>18</v>
      </c>
    </row>
    <row r="72" spans="1:21" ht="15.75">
      <c r="A72" s="31">
        <v>62</v>
      </c>
      <c r="B72" s="42" t="s">
        <v>191</v>
      </c>
      <c r="C72" s="31"/>
      <c r="D72" s="31">
        <v>1982</v>
      </c>
      <c r="E72" s="37" t="s">
        <v>192</v>
      </c>
      <c r="F72" s="37" t="s">
        <v>254</v>
      </c>
      <c r="G72" s="42" t="s">
        <v>255</v>
      </c>
      <c r="H72" s="42" t="s">
        <v>256</v>
      </c>
      <c r="I72" s="42" t="s">
        <v>63</v>
      </c>
      <c r="J72" s="42" t="s">
        <v>64</v>
      </c>
      <c r="K72" s="42"/>
      <c r="L72" s="31" t="s">
        <v>72</v>
      </c>
      <c r="M72" s="42" t="s">
        <v>257</v>
      </c>
      <c r="N72" s="42">
        <v>5</v>
      </c>
      <c r="O72" s="42">
        <v>2.66</v>
      </c>
      <c r="P72" s="47"/>
      <c r="Q72" s="42" t="s">
        <v>360</v>
      </c>
      <c r="R72" s="31">
        <v>14</v>
      </c>
      <c r="S72" s="43" t="s">
        <v>309</v>
      </c>
      <c r="T72" s="31">
        <v>4</v>
      </c>
      <c r="U72" s="31">
        <v>18</v>
      </c>
    </row>
    <row r="73" spans="1:21" ht="16.5">
      <c r="A73" s="31">
        <v>63</v>
      </c>
      <c r="B73" s="42" t="s">
        <v>193</v>
      </c>
      <c r="C73" s="31"/>
      <c r="D73" s="31">
        <v>1988</v>
      </c>
      <c r="E73" s="40">
        <v>43437</v>
      </c>
      <c r="F73" s="37" t="s">
        <v>253</v>
      </c>
      <c r="G73" s="42" t="s">
        <v>59</v>
      </c>
      <c r="H73" s="42" t="s">
        <v>199</v>
      </c>
      <c r="I73" s="42" t="s">
        <v>64</v>
      </c>
      <c r="J73" s="42" t="s">
        <v>64</v>
      </c>
      <c r="K73" s="42"/>
      <c r="L73" s="31" t="s">
        <v>73</v>
      </c>
      <c r="M73" s="42" t="s">
        <v>258</v>
      </c>
      <c r="N73" s="42">
        <v>1</v>
      </c>
      <c r="O73" s="42">
        <v>2.34</v>
      </c>
      <c r="P73" s="47"/>
      <c r="Q73" s="42" t="s">
        <v>361</v>
      </c>
      <c r="R73" s="31">
        <v>14</v>
      </c>
      <c r="S73" s="43" t="s">
        <v>310</v>
      </c>
      <c r="T73" s="31">
        <v>4</v>
      </c>
      <c r="U73" s="41">
        <v>18</v>
      </c>
    </row>
    <row r="75" spans="10:19" ht="21" customHeight="1">
      <c r="J75" s="28"/>
      <c r="K75" s="28"/>
      <c r="L75"/>
      <c r="M75"/>
      <c r="N75"/>
      <c r="O75"/>
      <c r="P75"/>
      <c r="Q75" s="51" t="s">
        <v>194</v>
      </c>
      <c r="R75" s="51"/>
      <c r="S75" s="51"/>
    </row>
    <row r="76" spans="2:19" ht="18" customHeight="1">
      <c r="B76" s="49"/>
      <c r="C76" s="49"/>
      <c r="J76" s="28"/>
      <c r="K76" s="28"/>
      <c r="L76"/>
      <c r="M76"/>
      <c r="N76"/>
      <c r="O76"/>
      <c r="P76"/>
      <c r="Q76" s="52" t="s">
        <v>26</v>
      </c>
      <c r="R76" s="52"/>
      <c r="S76" s="52"/>
    </row>
  </sheetData>
  <sheetProtection/>
  <mergeCells count="33">
    <mergeCell ref="U8:U9"/>
    <mergeCell ref="Q7:U7"/>
    <mergeCell ref="K1:R1"/>
    <mergeCell ref="K2:R2"/>
    <mergeCell ref="T1:U1"/>
    <mergeCell ref="Q8:R8"/>
    <mergeCell ref="S8:T8"/>
    <mergeCell ref="A4:U4"/>
    <mergeCell ref="A5:U5"/>
    <mergeCell ref="A1:E1"/>
    <mergeCell ref="P8:P9"/>
    <mergeCell ref="N8:N9"/>
    <mergeCell ref="O8:O9"/>
    <mergeCell ref="C7:D7"/>
    <mergeCell ref="A7:A9"/>
    <mergeCell ref="B7:B9"/>
    <mergeCell ref="C8:C9"/>
    <mergeCell ref="L7:L9"/>
    <mergeCell ref="J7:J9"/>
    <mergeCell ref="K7:K9"/>
    <mergeCell ref="A2:E2"/>
    <mergeCell ref="G7:H7"/>
    <mergeCell ref="I7:I9"/>
    <mergeCell ref="D8:D9"/>
    <mergeCell ref="B76:C76"/>
    <mergeCell ref="M8:M9"/>
    <mergeCell ref="E7:E9"/>
    <mergeCell ref="Q75:S75"/>
    <mergeCell ref="Q76:S76"/>
    <mergeCell ref="F7:F9"/>
    <mergeCell ref="G8:G9"/>
    <mergeCell ref="H8:H9"/>
    <mergeCell ref="M7:P7"/>
  </mergeCells>
  <printOptions/>
  <pageMargins left="0.25" right="0" top="1" bottom="1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4">
      <selection activeCell="S21" sqref="S21"/>
    </sheetView>
  </sheetViews>
  <sheetFormatPr defaultColWidth="8.72265625" defaultRowHeight="16.5"/>
  <cols>
    <col min="1" max="1" width="10.453125" style="16" customWidth="1"/>
    <col min="2" max="21" width="3.99609375" style="16" customWidth="1"/>
    <col min="22" max="22" width="5.6328125" style="16" customWidth="1"/>
    <col min="23" max="23" width="4.54296875" style="16" customWidth="1"/>
    <col min="24" max="24" width="5.0859375" style="16" customWidth="1"/>
    <col min="25" max="25" width="5.8125" style="16" customWidth="1"/>
    <col min="26" max="26" width="5.453125" style="16" customWidth="1"/>
    <col min="27" max="27" width="5.36328125" style="16" customWidth="1"/>
    <col min="28" max="28" width="6.453125" style="16" customWidth="1"/>
    <col min="29" max="31" width="3.8125" style="16" customWidth="1"/>
    <col min="32" max="16384" width="8.90625" style="16" customWidth="1"/>
  </cols>
  <sheetData>
    <row r="1" spans="1:28" ht="15.75">
      <c r="A1" s="80" t="s">
        <v>80</v>
      </c>
      <c r="B1" s="80"/>
      <c r="C1" s="80"/>
      <c r="D1" s="80"/>
      <c r="E1" s="80"/>
      <c r="F1" s="80"/>
      <c r="G1" s="80"/>
      <c r="H1" s="80"/>
      <c r="K1" s="72" t="s">
        <v>16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5.75">
      <c r="A2" s="72" t="s">
        <v>82</v>
      </c>
      <c r="B2" s="72"/>
      <c r="C2" s="72"/>
      <c r="D2" s="72"/>
      <c r="E2" s="72"/>
      <c r="F2" s="72"/>
      <c r="G2" s="72"/>
      <c r="H2" s="72"/>
      <c r="K2" s="72" t="s">
        <v>17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27:28" ht="15.75">
      <c r="AA3" s="76" t="s">
        <v>44</v>
      </c>
      <c r="AB3" s="77"/>
    </row>
    <row r="4" spans="1:28" ht="15.75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15.75">
      <c r="A5" s="72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7" spans="1:30" ht="18" customHeight="1">
      <c r="A7" s="73" t="s">
        <v>28</v>
      </c>
      <c r="B7" s="75" t="s">
        <v>18</v>
      </c>
      <c r="C7" s="75"/>
      <c r="D7" s="75"/>
      <c r="E7" s="75"/>
      <c r="F7" s="75"/>
      <c r="G7" s="75"/>
      <c r="H7" s="68" t="s">
        <v>29</v>
      </c>
      <c r="I7" s="69"/>
      <c r="J7" s="69"/>
      <c r="K7" s="69"/>
      <c r="L7" s="69"/>
      <c r="M7" s="69"/>
      <c r="N7" s="69"/>
      <c r="O7" s="69"/>
      <c r="P7" s="69"/>
      <c r="Q7" s="70"/>
      <c r="R7" s="75" t="s">
        <v>86</v>
      </c>
      <c r="S7" s="75"/>
      <c r="T7" s="75"/>
      <c r="U7" s="75"/>
      <c r="V7" s="57" t="s">
        <v>85</v>
      </c>
      <c r="W7" s="57"/>
      <c r="X7" s="57" t="s">
        <v>91</v>
      </c>
      <c r="Y7" s="57"/>
      <c r="Z7" s="57"/>
      <c r="AA7" s="57"/>
      <c r="AB7" s="50" t="s">
        <v>92</v>
      </c>
      <c r="AC7" s="81" t="s">
        <v>50</v>
      </c>
      <c r="AD7" s="82"/>
    </row>
    <row r="8" spans="1:30" ht="23.25" customHeight="1">
      <c r="A8" s="74"/>
      <c r="B8" s="71" t="s">
        <v>30</v>
      </c>
      <c r="C8" s="71"/>
      <c r="D8" s="71" t="s">
        <v>31</v>
      </c>
      <c r="E8" s="71"/>
      <c r="F8" s="71" t="s">
        <v>32</v>
      </c>
      <c r="G8" s="71"/>
      <c r="H8" s="76" t="s">
        <v>56</v>
      </c>
      <c r="I8" s="77"/>
      <c r="J8" s="71" t="s">
        <v>33</v>
      </c>
      <c r="K8" s="71"/>
      <c r="L8" s="71" t="s">
        <v>34</v>
      </c>
      <c r="M8" s="71"/>
      <c r="N8" s="71" t="s">
        <v>35</v>
      </c>
      <c r="O8" s="71"/>
      <c r="P8" s="71" t="s">
        <v>43</v>
      </c>
      <c r="Q8" s="71"/>
      <c r="R8" s="71" t="s">
        <v>36</v>
      </c>
      <c r="S8" s="71"/>
      <c r="T8" s="71" t="s">
        <v>37</v>
      </c>
      <c r="U8" s="71"/>
      <c r="V8" s="50" t="s">
        <v>83</v>
      </c>
      <c r="W8" s="50" t="s">
        <v>84</v>
      </c>
      <c r="X8" s="50" t="s">
        <v>87</v>
      </c>
      <c r="Y8" s="50" t="s">
        <v>88</v>
      </c>
      <c r="Z8" s="50" t="s">
        <v>89</v>
      </c>
      <c r="AA8" s="50" t="s">
        <v>90</v>
      </c>
      <c r="AB8" s="50"/>
      <c r="AC8" s="81"/>
      <c r="AD8" s="82"/>
    </row>
    <row r="9" spans="1:30" ht="24.75" customHeight="1">
      <c r="A9" s="74"/>
      <c r="B9" s="17" t="s">
        <v>2</v>
      </c>
      <c r="C9" s="17" t="s">
        <v>23</v>
      </c>
      <c r="D9" s="17" t="s">
        <v>2</v>
      </c>
      <c r="E9" s="17" t="s">
        <v>23</v>
      </c>
      <c r="F9" s="17" t="s">
        <v>2</v>
      </c>
      <c r="G9" s="17" t="s">
        <v>23</v>
      </c>
      <c r="H9" s="17" t="s">
        <v>57</v>
      </c>
      <c r="I9" s="17" t="s">
        <v>23</v>
      </c>
      <c r="J9" s="17" t="s">
        <v>2</v>
      </c>
      <c r="K9" s="17" t="s">
        <v>23</v>
      </c>
      <c r="L9" s="17" t="s">
        <v>2</v>
      </c>
      <c r="M9" s="17" t="s">
        <v>23</v>
      </c>
      <c r="N9" s="17" t="s">
        <v>2</v>
      </c>
      <c r="O9" s="17" t="s">
        <v>23</v>
      </c>
      <c r="P9" s="17" t="s">
        <v>2</v>
      </c>
      <c r="Q9" s="17" t="s">
        <v>23</v>
      </c>
      <c r="R9" s="17" t="s">
        <v>2</v>
      </c>
      <c r="S9" s="17" t="s">
        <v>23</v>
      </c>
      <c r="T9" s="17" t="s">
        <v>2</v>
      </c>
      <c r="U9" s="17" t="s">
        <v>23</v>
      </c>
      <c r="V9" s="50"/>
      <c r="W9" s="50"/>
      <c r="X9" s="50"/>
      <c r="Y9" s="50"/>
      <c r="Z9" s="50"/>
      <c r="AA9" s="50"/>
      <c r="AB9" s="50"/>
      <c r="AC9" s="81"/>
      <c r="AD9" s="82"/>
    </row>
    <row r="10" spans="1:30" ht="15.75">
      <c r="A10" s="18">
        <v>1</v>
      </c>
      <c r="B10" s="19">
        <v>2</v>
      </c>
      <c r="C10" s="18">
        <v>3</v>
      </c>
      <c r="D10" s="19">
        <v>4</v>
      </c>
      <c r="E10" s="18">
        <v>5</v>
      </c>
      <c r="F10" s="19">
        <v>6</v>
      </c>
      <c r="G10" s="18">
        <v>7</v>
      </c>
      <c r="H10" s="19">
        <v>8</v>
      </c>
      <c r="I10" s="18">
        <v>9</v>
      </c>
      <c r="J10" s="19">
        <v>10</v>
      </c>
      <c r="K10" s="18">
        <v>11</v>
      </c>
      <c r="L10" s="19">
        <v>12</v>
      </c>
      <c r="M10" s="18">
        <v>13</v>
      </c>
      <c r="N10" s="19">
        <v>14</v>
      </c>
      <c r="O10" s="18">
        <v>15</v>
      </c>
      <c r="P10" s="19">
        <v>16</v>
      </c>
      <c r="Q10" s="18">
        <v>17</v>
      </c>
      <c r="R10" s="19">
        <v>18</v>
      </c>
      <c r="S10" s="18">
        <v>19</v>
      </c>
      <c r="T10" s="19">
        <v>20</v>
      </c>
      <c r="U10" s="18">
        <v>21</v>
      </c>
      <c r="V10" s="19">
        <v>22</v>
      </c>
      <c r="W10" s="18">
        <v>23</v>
      </c>
      <c r="X10" s="19">
        <v>24</v>
      </c>
      <c r="Y10" s="18">
        <v>25</v>
      </c>
      <c r="Z10" s="19">
        <v>26</v>
      </c>
      <c r="AA10" s="18">
        <v>27</v>
      </c>
      <c r="AB10" s="19">
        <v>28</v>
      </c>
      <c r="AC10" s="32" t="s">
        <v>48</v>
      </c>
      <c r="AD10" s="32" t="s">
        <v>49</v>
      </c>
    </row>
    <row r="11" spans="1:30" ht="19.5" customHeight="1">
      <c r="A11" s="20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5">
        <f aca="true" t="shared" si="0" ref="AC11:AD13">IF(SUM(H11,J11,L11,N11,P11)&lt;&gt;B11,"L","")</f>
      </c>
      <c r="AD11" s="25">
        <f t="shared" si="0"/>
      </c>
    </row>
    <row r="12" spans="1:30" ht="19.5" customHeight="1">
      <c r="A12" s="20" t="s">
        <v>38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5">
        <f t="shared" si="0"/>
      </c>
      <c r="AD12" s="25">
        <f t="shared" si="0"/>
      </c>
    </row>
    <row r="13" spans="1:30" ht="19.5" customHeight="1">
      <c r="A13" s="20" t="s">
        <v>41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5">
        <f t="shared" si="0"/>
      </c>
      <c r="AD13" s="25">
        <f t="shared" si="0"/>
      </c>
    </row>
    <row r="14" spans="1:30" ht="19.5" customHeight="1">
      <c r="A14" s="21" t="s">
        <v>42</v>
      </c>
      <c r="B14" s="26">
        <f aca="true" t="shared" si="1" ref="B14:AB14">IF(SUM(B11:B13)=0,"",SUM(B11:B13))</f>
      </c>
      <c r="C14" s="26">
        <f t="shared" si="1"/>
      </c>
      <c r="D14" s="26">
        <f t="shared" si="1"/>
      </c>
      <c r="E14" s="26">
        <f t="shared" si="1"/>
      </c>
      <c r="F14" s="26">
        <f t="shared" si="1"/>
      </c>
      <c r="G14" s="26">
        <f t="shared" si="1"/>
      </c>
      <c r="H14" s="26">
        <f t="shared" si="1"/>
      </c>
      <c r="I14" s="26">
        <f t="shared" si="1"/>
      </c>
      <c r="J14" s="26">
        <f t="shared" si="1"/>
      </c>
      <c r="K14" s="26">
        <f t="shared" si="1"/>
      </c>
      <c r="L14" s="26">
        <f t="shared" si="1"/>
      </c>
      <c r="M14" s="26">
        <f t="shared" si="1"/>
      </c>
      <c r="N14" s="26">
        <f t="shared" si="1"/>
      </c>
      <c r="O14" s="26">
        <f t="shared" si="1"/>
      </c>
      <c r="P14" s="26">
        <f t="shared" si="1"/>
      </c>
      <c r="Q14" s="26">
        <f t="shared" si="1"/>
      </c>
      <c r="R14" s="26">
        <f t="shared" si="1"/>
      </c>
      <c r="S14" s="26">
        <f t="shared" si="1"/>
      </c>
      <c r="T14" s="26">
        <f t="shared" si="1"/>
      </c>
      <c r="U14" s="26">
        <f t="shared" si="1"/>
      </c>
      <c r="V14" s="26">
        <f t="shared" si="1"/>
      </c>
      <c r="W14" s="26">
        <f t="shared" si="1"/>
      </c>
      <c r="X14" s="26">
        <f t="shared" si="1"/>
      </c>
      <c r="Y14" s="26">
        <f t="shared" si="1"/>
      </c>
      <c r="Z14" s="26">
        <f t="shared" si="1"/>
      </c>
      <c r="AA14" s="26">
        <f t="shared" si="1"/>
      </c>
      <c r="AB14" s="26">
        <f t="shared" si="1"/>
      </c>
      <c r="AC14" s="25"/>
      <c r="AD14" s="25"/>
    </row>
    <row r="16" spans="1:30" ht="18" customHeight="1">
      <c r="A16" s="35" t="s">
        <v>95</v>
      </c>
      <c r="S16" s="78" t="s">
        <v>45</v>
      </c>
      <c r="T16" s="78"/>
      <c r="U16" s="78"/>
      <c r="V16" s="78"/>
      <c r="W16" s="78"/>
      <c r="X16" s="78"/>
      <c r="Y16" s="78"/>
      <c r="Z16" s="78"/>
      <c r="AA16" s="78"/>
      <c r="AB16" s="78"/>
      <c r="AC16" s="34"/>
      <c r="AD16" s="34"/>
    </row>
    <row r="17" spans="1:30" ht="18" customHeight="1">
      <c r="A17" s="33" t="s">
        <v>96</v>
      </c>
      <c r="B17" s="28"/>
      <c r="C17" s="28"/>
      <c r="D17" s="28"/>
      <c r="E17" s="28"/>
      <c r="S17" s="79" t="s">
        <v>26</v>
      </c>
      <c r="T17" s="79"/>
      <c r="U17" s="79"/>
      <c r="V17" s="79"/>
      <c r="W17" s="79"/>
      <c r="X17" s="79"/>
      <c r="Y17" s="79"/>
      <c r="Z17" s="79"/>
      <c r="AA17" s="79"/>
      <c r="AB17" s="79"/>
      <c r="AC17" s="34"/>
      <c r="AD17" s="34"/>
    </row>
    <row r="18" ht="15.75">
      <c r="A18" s="23" t="s">
        <v>97</v>
      </c>
    </row>
    <row r="19" ht="15.75">
      <c r="A19" s="23" t="s">
        <v>98</v>
      </c>
    </row>
    <row r="27" spans="1:21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</sheetData>
  <sheetProtection/>
  <mergeCells count="33">
    <mergeCell ref="AC7:AD9"/>
    <mergeCell ref="L8:M8"/>
    <mergeCell ref="T8:U8"/>
    <mergeCell ref="R7:U7"/>
    <mergeCell ref="N8:O8"/>
    <mergeCell ref="X7:AA7"/>
    <mergeCell ref="Y8:Y9"/>
    <mergeCell ref="Z8:Z9"/>
    <mergeCell ref="AA8:AA9"/>
    <mergeCell ref="S16:AB16"/>
    <mergeCell ref="S17:AB17"/>
    <mergeCell ref="A1:H1"/>
    <mergeCell ref="A2:H2"/>
    <mergeCell ref="B7:G7"/>
    <mergeCell ref="R8:S8"/>
    <mergeCell ref="V8:V9"/>
    <mergeCell ref="AB7:AB9"/>
    <mergeCell ref="AA3:AB3"/>
    <mergeCell ref="J8:K8"/>
    <mergeCell ref="P8:Q8"/>
    <mergeCell ref="B8:C8"/>
    <mergeCell ref="H8:I8"/>
    <mergeCell ref="X8:X9"/>
    <mergeCell ref="W8:W9"/>
    <mergeCell ref="V7:W7"/>
    <mergeCell ref="H7:Q7"/>
    <mergeCell ref="F8:G8"/>
    <mergeCell ref="K1:AB1"/>
    <mergeCell ref="K2:AB2"/>
    <mergeCell ref="A4:AB4"/>
    <mergeCell ref="A5:AB5"/>
    <mergeCell ref="D8:E8"/>
    <mergeCell ref="A7:A9"/>
  </mergeCells>
  <printOptions/>
  <pageMargins left="0" right="0" top="0.25" bottom="0.25" header="0.5" footer="0.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S21" sqref="S21"/>
    </sheetView>
  </sheetViews>
  <sheetFormatPr defaultColWidth="8.72265625" defaultRowHeight="16.5"/>
  <cols>
    <col min="1" max="1" width="11.453125" style="16" customWidth="1"/>
    <col min="2" max="21" width="3.99609375" style="16" customWidth="1"/>
    <col min="22" max="22" width="5.6328125" style="16" customWidth="1"/>
    <col min="23" max="23" width="4.54296875" style="16" customWidth="1"/>
    <col min="24" max="24" width="5.0859375" style="16" customWidth="1"/>
    <col min="25" max="25" width="5.8125" style="16" customWidth="1"/>
    <col min="26" max="26" width="5.453125" style="16" customWidth="1"/>
    <col min="27" max="27" width="5.36328125" style="16" customWidth="1"/>
    <col min="28" max="28" width="5.6328125" style="16" customWidth="1"/>
    <col min="29" max="31" width="3.8125" style="16" customWidth="1"/>
    <col min="32" max="16384" width="8.90625" style="16" customWidth="1"/>
  </cols>
  <sheetData>
    <row r="1" spans="1:28" ht="15.75">
      <c r="A1" s="80" t="s">
        <v>80</v>
      </c>
      <c r="B1" s="80"/>
      <c r="C1" s="80"/>
      <c r="D1" s="80"/>
      <c r="E1" s="80"/>
      <c r="F1" s="80"/>
      <c r="G1" s="80"/>
      <c r="H1" s="80"/>
      <c r="K1" s="72" t="s">
        <v>16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5.75">
      <c r="A2" s="72" t="s">
        <v>82</v>
      </c>
      <c r="B2" s="72"/>
      <c r="C2" s="72"/>
      <c r="D2" s="72"/>
      <c r="E2" s="72"/>
      <c r="F2" s="72"/>
      <c r="G2" s="72"/>
      <c r="H2" s="72"/>
      <c r="K2" s="72" t="s">
        <v>17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26:28" ht="18" customHeight="1">
      <c r="Z3" s="76" t="s">
        <v>51</v>
      </c>
      <c r="AA3" s="83"/>
      <c r="AB3" s="77"/>
    </row>
    <row r="4" spans="1:28" ht="15.75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15.75">
      <c r="A5" s="72" t="s">
        <v>94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7" spans="1:30" ht="18" customHeight="1">
      <c r="A7" s="73" t="s">
        <v>28</v>
      </c>
      <c r="B7" s="75" t="s">
        <v>18</v>
      </c>
      <c r="C7" s="75"/>
      <c r="D7" s="75"/>
      <c r="E7" s="75"/>
      <c r="F7" s="75"/>
      <c r="G7" s="75"/>
      <c r="H7" s="68" t="s">
        <v>29</v>
      </c>
      <c r="I7" s="69"/>
      <c r="J7" s="69"/>
      <c r="K7" s="69"/>
      <c r="L7" s="69"/>
      <c r="M7" s="69"/>
      <c r="N7" s="69"/>
      <c r="O7" s="69"/>
      <c r="P7" s="69"/>
      <c r="Q7" s="70"/>
      <c r="R7" s="75" t="s">
        <v>86</v>
      </c>
      <c r="S7" s="75"/>
      <c r="T7" s="75"/>
      <c r="U7" s="75"/>
      <c r="V7" s="57" t="s">
        <v>85</v>
      </c>
      <c r="W7" s="57"/>
      <c r="X7" s="57" t="s">
        <v>91</v>
      </c>
      <c r="Y7" s="57"/>
      <c r="Z7" s="57"/>
      <c r="AA7" s="57"/>
      <c r="AB7" s="50" t="s">
        <v>92</v>
      </c>
      <c r="AC7" s="81" t="s">
        <v>50</v>
      </c>
      <c r="AD7" s="82"/>
    </row>
    <row r="8" spans="1:30" ht="23.25" customHeight="1">
      <c r="A8" s="74"/>
      <c r="B8" s="71" t="s">
        <v>30</v>
      </c>
      <c r="C8" s="71"/>
      <c r="D8" s="71" t="s">
        <v>31</v>
      </c>
      <c r="E8" s="71"/>
      <c r="F8" s="71" t="s">
        <v>32</v>
      </c>
      <c r="G8" s="71"/>
      <c r="H8" s="76" t="s">
        <v>56</v>
      </c>
      <c r="I8" s="77"/>
      <c r="J8" s="71" t="s">
        <v>33</v>
      </c>
      <c r="K8" s="71"/>
      <c r="L8" s="71" t="s">
        <v>34</v>
      </c>
      <c r="M8" s="71"/>
      <c r="N8" s="71" t="s">
        <v>35</v>
      </c>
      <c r="O8" s="71"/>
      <c r="P8" s="71" t="s">
        <v>43</v>
      </c>
      <c r="Q8" s="71"/>
      <c r="R8" s="71" t="s">
        <v>36</v>
      </c>
      <c r="S8" s="71"/>
      <c r="T8" s="71" t="s">
        <v>37</v>
      </c>
      <c r="U8" s="71"/>
      <c r="V8" s="50" t="s">
        <v>83</v>
      </c>
      <c r="W8" s="50" t="s">
        <v>84</v>
      </c>
      <c r="X8" s="50" t="s">
        <v>87</v>
      </c>
      <c r="Y8" s="50" t="s">
        <v>88</v>
      </c>
      <c r="Z8" s="50" t="s">
        <v>89</v>
      </c>
      <c r="AA8" s="50" t="s">
        <v>90</v>
      </c>
      <c r="AB8" s="50"/>
      <c r="AC8" s="81"/>
      <c r="AD8" s="82"/>
    </row>
    <row r="9" spans="1:30" ht="24.75" customHeight="1">
      <c r="A9" s="74"/>
      <c r="B9" s="17" t="s">
        <v>2</v>
      </c>
      <c r="C9" s="17" t="s">
        <v>23</v>
      </c>
      <c r="D9" s="17" t="s">
        <v>2</v>
      </c>
      <c r="E9" s="17" t="s">
        <v>23</v>
      </c>
      <c r="F9" s="17" t="s">
        <v>2</v>
      </c>
      <c r="G9" s="17" t="s">
        <v>23</v>
      </c>
      <c r="H9" s="17" t="s">
        <v>57</v>
      </c>
      <c r="I9" s="17" t="s">
        <v>23</v>
      </c>
      <c r="J9" s="17" t="s">
        <v>2</v>
      </c>
      <c r="K9" s="17" t="s">
        <v>23</v>
      </c>
      <c r="L9" s="17" t="s">
        <v>2</v>
      </c>
      <c r="M9" s="17" t="s">
        <v>23</v>
      </c>
      <c r="N9" s="17" t="s">
        <v>2</v>
      </c>
      <c r="O9" s="17" t="s">
        <v>23</v>
      </c>
      <c r="P9" s="17" t="s">
        <v>2</v>
      </c>
      <c r="Q9" s="17" t="s">
        <v>23</v>
      </c>
      <c r="R9" s="17" t="s">
        <v>2</v>
      </c>
      <c r="S9" s="17" t="s">
        <v>23</v>
      </c>
      <c r="T9" s="17" t="s">
        <v>2</v>
      </c>
      <c r="U9" s="17" t="s">
        <v>23</v>
      </c>
      <c r="V9" s="50"/>
      <c r="W9" s="50"/>
      <c r="X9" s="50"/>
      <c r="Y9" s="50"/>
      <c r="Z9" s="50"/>
      <c r="AA9" s="50"/>
      <c r="AB9" s="50"/>
      <c r="AC9" s="81"/>
      <c r="AD9" s="82"/>
    </row>
    <row r="10" spans="1:30" ht="15.75">
      <c r="A10" s="18">
        <v>1</v>
      </c>
      <c r="B10" s="19">
        <v>2</v>
      </c>
      <c r="C10" s="18">
        <v>3</v>
      </c>
      <c r="D10" s="19">
        <v>4</v>
      </c>
      <c r="E10" s="18">
        <v>5</v>
      </c>
      <c r="F10" s="19">
        <v>6</v>
      </c>
      <c r="G10" s="18">
        <v>7</v>
      </c>
      <c r="H10" s="19">
        <v>8</v>
      </c>
      <c r="I10" s="18">
        <v>9</v>
      </c>
      <c r="J10" s="19">
        <v>10</v>
      </c>
      <c r="K10" s="18">
        <v>11</v>
      </c>
      <c r="L10" s="19">
        <v>12</v>
      </c>
      <c r="M10" s="18">
        <v>13</v>
      </c>
      <c r="N10" s="19">
        <v>14</v>
      </c>
      <c r="O10" s="18">
        <v>15</v>
      </c>
      <c r="P10" s="19">
        <v>16</v>
      </c>
      <c r="Q10" s="18">
        <v>17</v>
      </c>
      <c r="R10" s="19">
        <v>18</v>
      </c>
      <c r="S10" s="18">
        <v>19</v>
      </c>
      <c r="T10" s="19">
        <v>20</v>
      </c>
      <c r="U10" s="18">
        <v>21</v>
      </c>
      <c r="V10" s="19">
        <v>22</v>
      </c>
      <c r="W10" s="18">
        <v>23</v>
      </c>
      <c r="X10" s="19">
        <v>24</v>
      </c>
      <c r="Y10" s="18">
        <v>25</v>
      </c>
      <c r="Z10" s="19">
        <v>26</v>
      </c>
      <c r="AA10" s="18">
        <v>27</v>
      </c>
      <c r="AB10" s="19">
        <v>28</v>
      </c>
      <c r="AC10" s="32" t="s">
        <v>48</v>
      </c>
      <c r="AD10" s="32" t="s">
        <v>49</v>
      </c>
    </row>
    <row r="11" spans="1:30" ht="19.5" customHeight="1">
      <c r="A11" s="20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5">
        <f aca="true" t="shared" si="0" ref="AC11:AD16">IF(SUM(H11,J11,L11,N11,P11)&lt;&gt;B11,"L","")</f>
      </c>
      <c r="AD11" s="25">
        <f t="shared" si="0"/>
      </c>
    </row>
    <row r="12" spans="1:30" ht="19.5" customHeight="1">
      <c r="A12" s="20" t="s">
        <v>38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5">
        <f t="shared" si="0"/>
      </c>
      <c r="AD12" s="25">
        <f t="shared" si="0"/>
      </c>
    </row>
    <row r="13" spans="1:30" ht="19.5" customHeight="1">
      <c r="A13" s="20" t="s">
        <v>40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5">
        <f t="shared" si="0"/>
      </c>
      <c r="AD13" s="25">
        <f t="shared" si="0"/>
      </c>
    </row>
    <row r="14" spans="1:30" ht="19.5" customHeight="1">
      <c r="A14" s="20" t="s">
        <v>39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5">
        <f t="shared" si="0"/>
      </c>
      <c r="AD14" s="25">
        <f t="shared" si="0"/>
      </c>
    </row>
    <row r="15" spans="1:30" ht="19.5" customHeight="1">
      <c r="A15" s="20" t="s">
        <v>46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5">
        <f t="shared" si="0"/>
      </c>
      <c r="AD15" s="25">
        <f t="shared" si="0"/>
      </c>
    </row>
    <row r="16" spans="1:30" ht="19.5" customHeight="1">
      <c r="A16" s="27" t="s">
        <v>47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5">
        <f t="shared" si="0"/>
      </c>
      <c r="AD16" s="25">
        <f t="shared" si="0"/>
      </c>
    </row>
    <row r="17" spans="1:30" ht="19.5" customHeight="1">
      <c r="A17" s="21" t="s">
        <v>42</v>
      </c>
      <c r="B17" s="26">
        <f>IF(SUM(B11:B16)=0,"",SUM(B11:B16))</f>
      </c>
      <c r="C17" s="26">
        <f aca="true" t="shared" si="1" ref="C17:AB17">IF(SUM(C11:C16)=0,"",SUM(C11:C16))</f>
      </c>
      <c r="D17" s="26">
        <f t="shared" si="1"/>
      </c>
      <c r="E17" s="26">
        <f t="shared" si="1"/>
      </c>
      <c r="F17" s="26">
        <f t="shared" si="1"/>
      </c>
      <c r="G17" s="26">
        <f t="shared" si="1"/>
      </c>
      <c r="H17" s="26">
        <f t="shared" si="1"/>
      </c>
      <c r="I17" s="26">
        <f t="shared" si="1"/>
      </c>
      <c r="J17" s="26">
        <f t="shared" si="1"/>
      </c>
      <c r="K17" s="26">
        <f t="shared" si="1"/>
      </c>
      <c r="L17" s="26">
        <f t="shared" si="1"/>
      </c>
      <c r="M17" s="26">
        <f t="shared" si="1"/>
      </c>
      <c r="N17" s="26">
        <f t="shared" si="1"/>
      </c>
      <c r="O17" s="26">
        <f t="shared" si="1"/>
      </c>
      <c r="P17" s="26">
        <f t="shared" si="1"/>
      </c>
      <c r="Q17" s="26">
        <f t="shared" si="1"/>
      </c>
      <c r="R17" s="26">
        <f t="shared" si="1"/>
      </c>
      <c r="S17" s="26">
        <f t="shared" si="1"/>
      </c>
      <c r="T17" s="26">
        <f t="shared" si="1"/>
      </c>
      <c r="U17" s="26">
        <f t="shared" si="1"/>
      </c>
      <c r="V17" s="26">
        <f t="shared" si="1"/>
      </c>
      <c r="W17" s="26">
        <f t="shared" si="1"/>
      </c>
      <c r="X17" s="26">
        <f t="shared" si="1"/>
      </c>
      <c r="Y17" s="26">
        <f t="shared" si="1"/>
      </c>
      <c r="Z17" s="26">
        <f t="shared" si="1"/>
      </c>
      <c r="AA17" s="26">
        <f t="shared" si="1"/>
      </c>
      <c r="AB17" s="26">
        <f t="shared" si="1"/>
      </c>
      <c r="AC17" s="25"/>
      <c r="AD17" s="25"/>
    </row>
    <row r="19" spans="1:30" ht="18" customHeight="1">
      <c r="A19" s="35" t="s">
        <v>95</v>
      </c>
      <c r="S19" s="78" t="s">
        <v>45</v>
      </c>
      <c r="T19" s="78"/>
      <c r="U19" s="78"/>
      <c r="V19" s="78"/>
      <c r="W19" s="78"/>
      <c r="X19" s="78"/>
      <c r="Y19" s="78"/>
      <c r="Z19" s="78"/>
      <c r="AA19" s="78"/>
      <c r="AB19" s="78"/>
      <c r="AC19" s="22"/>
      <c r="AD19" s="22"/>
    </row>
    <row r="20" spans="1:30" ht="18" customHeight="1">
      <c r="A20" s="33" t="s">
        <v>96</v>
      </c>
      <c r="B20"/>
      <c r="C20"/>
      <c r="D20"/>
      <c r="E20"/>
      <c r="S20" s="79" t="s">
        <v>26</v>
      </c>
      <c r="T20" s="79"/>
      <c r="U20" s="79"/>
      <c r="V20" s="79"/>
      <c r="W20" s="79"/>
      <c r="X20" s="79"/>
      <c r="Y20" s="79"/>
      <c r="Z20" s="79"/>
      <c r="AA20" s="79"/>
      <c r="AB20" s="79"/>
      <c r="AC20" s="22"/>
      <c r="AD20" s="22"/>
    </row>
    <row r="21" ht="15.75">
      <c r="A21" s="23" t="s">
        <v>97</v>
      </c>
    </row>
    <row r="22" ht="15.75">
      <c r="A22" s="23" t="s">
        <v>98</v>
      </c>
    </row>
    <row r="30" spans="1:21" ht="15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</sheetData>
  <sheetProtection/>
  <mergeCells count="33">
    <mergeCell ref="A7:A9"/>
    <mergeCell ref="B7:G7"/>
    <mergeCell ref="R8:S8"/>
    <mergeCell ref="V8:V9"/>
    <mergeCell ref="K1:AB1"/>
    <mergeCell ref="K2:AB2"/>
    <mergeCell ref="A4:AB4"/>
    <mergeCell ref="A5:AB5"/>
    <mergeCell ref="D8:E8"/>
    <mergeCell ref="H7:Q7"/>
    <mergeCell ref="X7:AA7"/>
    <mergeCell ref="W8:W9"/>
    <mergeCell ref="V7:W7"/>
    <mergeCell ref="X8:X9"/>
    <mergeCell ref="P8:Q8"/>
    <mergeCell ref="B8:C8"/>
    <mergeCell ref="H8:I8"/>
    <mergeCell ref="S19:AB19"/>
    <mergeCell ref="S20:AB20"/>
    <mergeCell ref="Z8:Z9"/>
    <mergeCell ref="AA8:AA9"/>
    <mergeCell ref="F8:G8"/>
    <mergeCell ref="Y8:Y9"/>
    <mergeCell ref="A1:H1"/>
    <mergeCell ref="A2:H2"/>
    <mergeCell ref="AC7:AD9"/>
    <mergeCell ref="L8:M8"/>
    <mergeCell ref="T8:U8"/>
    <mergeCell ref="R7:U7"/>
    <mergeCell ref="N8:O8"/>
    <mergeCell ref="Z3:AB3"/>
    <mergeCell ref="AB7:AB9"/>
    <mergeCell ref="J8:K8"/>
  </mergeCells>
  <printOptions/>
  <pageMargins left="0" right="0" top="0.25" bottom="0.25" header="0.5" footer="0.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6.8125" defaultRowHeight="16.5"/>
  <cols>
    <col min="1" max="1" width="22.36328125" style="2" customWidth="1"/>
    <col min="2" max="2" width="0.99609375" style="2" customWidth="1"/>
    <col min="3" max="3" width="24.0859375" style="2" customWidth="1"/>
    <col min="4" max="16384" width="6.8125" style="2" customWidth="1"/>
  </cols>
  <sheetData>
    <row r="1" spans="1:3" ht="12.75">
      <c r="A1" s="1" t="s">
        <v>3</v>
      </c>
      <c r="C1" s="2" t="str">
        <f>"Deleted By K"</f>
        <v>Deleted By K</v>
      </c>
    </row>
    <row r="2" ht="13.5" thickBot="1">
      <c r="A2" s="1" t="s">
        <v>4</v>
      </c>
    </row>
    <row r="3" spans="1:3" ht="13.5" thickBot="1">
      <c r="A3" s="3" t="s">
        <v>5</v>
      </c>
      <c r="C3" s="4" t="s">
        <v>6</v>
      </c>
    </row>
    <row r="4" spans="1:3" ht="12.75">
      <c r="A4" s="3" t="e">
        <v>#N/A</v>
      </c>
      <c r="C4" s="5" t="str">
        <f>"Delete"</f>
        <v>Delete</v>
      </c>
    </row>
    <row r="5" ht="12.75">
      <c r="C5" s="5" t="str">
        <f>"Deleted By K"</f>
        <v>Deleted By K</v>
      </c>
    </row>
    <row r="6" ht="13.5" thickBot="1">
      <c r="C6" s="5" t="str">
        <f>"Deleted By"</f>
        <v>Deleted By</v>
      </c>
    </row>
    <row r="7" spans="1:3" ht="12.75">
      <c r="A7" s="6" t="s">
        <v>7</v>
      </c>
      <c r="C7" s="5" t="str">
        <f>"D"</f>
        <v>D</v>
      </c>
    </row>
    <row r="8" spans="1:3" ht="12.75">
      <c r="A8" s="7" t="s">
        <v>8</v>
      </c>
      <c r="C8" s="5">
        <f>""</f>
      </c>
    </row>
    <row r="9" spans="1:3" ht="12.75">
      <c r="A9" s="8" t="s">
        <v>9</v>
      </c>
      <c r="C9" s="5" t="str">
        <f>"Del"</f>
        <v>Del</v>
      </c>
    </row>
    <row r="10" spans="1:3" ht="12.75">
      <c r="A10" s="7" t="s">
        <v>10</v>
      </c>
      <c r="C10" s="5" t="str">
        <f>"Delete"</f>
        <v>Delete</v>
      </c>
    </row>
    <row r="11" spans="1:3" ht="13.5" thickBot="1">
      <c r="A11" s="9" t="s">
        <v>11</v>
      </c>
      <c r="C11" s="5" t="str">
        <f>"Deleted By Kaspersky Lab A"</f>
        <v>Deleted By Kaspersky Lab A</v>
      </c>
    </row>
    <row r="12" ht="12.75">
      <c r="C12" s="5" t="str">
        <f>"Deleted By Kaspersky Lab AV "</f>
        <v>Deleted By Kaspersky Lab AV </v>
      </c>
    </row>
    <row r="13" ht="13.5" thickBot="1">
      <c r="C13" s="5" t="str">
        <f>"Deleted By K"</f>
        <v>Deleted By K</v>
      </c>
    </row>
    <row r="14" spans="1:3" ht="13.5" thickBot="1">
      <c r="A14" s="4" t="s">
        <v>12</v>
      </c>
      <c r="C14" s="10" t="str">
        <f>"D"</f>
        <v>D</v>
      </c>
    </row>
    <row r="15" ht="12.75">
      <c r="A15" s="5" t="str">
        <f>"Deleted By Kaspersky Lab AV Deleted By K"</f>
        <v>Deleted By Kaspersky Lab AV Deleted By K</v>
      </c>
    </row>
    <row r="16" ht="13.5" thickBot="1">
      <c r="A16" s="5" t="str">
        <f>"Deleted By Kaspersky Lab AV Deleted By Kaspersky Lab AV Deleted B"</f>
        <v>Deleted By Kaspersky Lab AV Deleted By Kaspersky Lab AV Deleted B</v>
      </c>
    </row>
    <row r="17" spans="1:3" ht="13.5" thickBot="1">
      <c r="A17" s="10" t="str">
        <f>"D"</f>
        <v>D</v>
      </c>
      <c r="C17" s="4" t="s">
        <v>13</v>
      </c>
    </row>
    <row r="18" ht="12.75">
      <c r="C18" s="5" t="str">
        <f>"Deleted By Kaspersky Lab AV Deleted By "</f>
        <v>Deleted By Kaspersky Lab AV Deleted By </v>
      </c>
    </row>
    <row r="19" ht="12.75">
      <c r="C19" s="5" t="str">
        <f>"Deleted By Kaspersky Lab A"</f>
        <v>Deleted By Kaspersky Lab A</v>
      </c>
    </row>
    <row r="20" spans="1:3" ht="12.75">
      <c r="A20" s="11" t="s">
        <v>14</v>
      </c>
      <c r="C20" s="5" t="str">
        <f>"Deleted By Kaspersky "</f>
        <v>Deleted By Kaspersky </v>
      </c>
    </row>
    <row r="21" spans="1:3" ht="12.75">
      <c r="A21" s="12" t="str">
        <f>"Deleted By Kaspersky Lab AV Deleted By"</f>
        <v>Deleted By Kaspersky Lab AV Deleted By</v>
      </c>
      <c r="C21" s="5" t="str">
        <f>"Deleted By Kaspersky "</f>
        <v>Deleted By Kaspersky </v>
      </c>
    </row>
    <row r="22" spans="1:3" ht="12.75">
      <c r="A22" s="5" t="str">
        <f>"Deleted "</f>
        <v>Deleted </v>
      </c>
      <c r="C22" s="5" t="str">
        <f>"Deleted By Kaspersky Lab AV Deleted By "</f>
        <v>Deleted By Kaspersky Lab AV Deleted By </v>
      </c>
    </row>
    <row r="23" spans="1:3" ht="12.75">
      <c r="A23" s="5" t="str">
        <f>"Deleted By"</f>
        <v>Deleted By</v>
      </c>
      <c r="C23" s="10" t="str">
        <f>"D"</f>
        <v>D</v>
      </c>
    </row>
    <row r="24" ht="12.75">
      <c r="A24" s="5" t="str">
        <f>"D"</f>
        <v>D</v>
      </c>
    </row>
    <row r="25" ht="12.75">
      <c r="A25" s="5">
        <f>""</f>
      </c>
    </row>
    <row r="26" spans="1:3" ht="13.5" thickBot="1">
      <c r="A26" s="5" t="str">
        <f>"Dele"</f>
        <v>Dele</v>
      </c>
      <c r="C26" s="13" t="s">
        <v>15</v>
      </c>
    </row>
    <row r="27" spans="1:3" ht="12.75">
      <c r="A27" s="5" t="str">
        <f>"Dele"</f>
        <v>Dele</v>
      </c>
      <c r="C27" s="5" t="str">
        <f>"Delete"</f>
        <v>Delete</v>
      </c>
    </row>
    <row r="28" spans="1:3" ht="12.75">
      <c r="A28" s="5" t="str">
        <f>"Dele"</f>
        <v>Dele</v>
      </c>
      <c r="C28" s="5" t="str">
        <f>"Deleted "</f>
        <v>Deleted </v>
      </c>
    </row>
    <row r="29" spans="1:3" ht="12.75">
      <c r="A29" s="5" t="str">
        <f>"D"</f>
        <v>D</v>
      </c>
      <c r="C29" s="5" t="str">
        <f>"Deleted By"</f>
        <v>Deleted By</v>
      </c>
    </row>
    <row r="30" spans="1:3" ht="12.75">
      <c r="A30" s="5" t="str">
        <f>"Delete"</f>
        <v>Delete</v>
      </c>
      <c r="C30" s="5" t="str">
        <f>"D"</f>
        <v>D</v>
      </c>
    </row>
    <row r="31" spans="1:3" ht="12.75">
      <c r="A31" s="5" t="str">
        <f>"Deleted By Kasper"</f>
        <v>Deleted By Kasper</v>
      </c>
      <c r="C31" s="5" t="str">
        <f>"Del"</f>
        <v>Del</v>
      </c>
    </row>
    <row r="32" spans="1:3" ht="12.75">
      <c r="A32" s="5" t="str">
        <f>"Deleted By Kaspersky"</f>
        <v>Deleted By Kaspersky</v>
      </c>
      <c r="C32" s="5" t="str">
        <f>"D"</f>
        <v>D</v>
      </c>
    </row>
    <row r="33" spans="1:3" ht="12.75">
      <c r="A33" s="5" t="str">
        <f>"Deleted By Kaspersk"</f>
        <v>Deleted By Kaspersk</v>
      </c>
      <c r="C33" s="5" t="str">
        <f>"Delete"</f>
        <v>Delete</v>
      </c>
    </row>
    <row r="34" spans="1:3" ht="12.75">
      <c r="A34" s="5" t="str">
        <f>"Deleted By Kaspersky"</f>
        <v>Deleted By Kaspersky</v>
      </c>
      <c r="C34" s="5" t="str">
        <f>"Deleted By Kasper"</f>
        <v>Deleted By Kasper</v>
      </c>
    </row>
    <row r="35" spans="1:3" ht="12.75">
      <c r="A35" s="5" t="str">
        <f>"Deleted By Kaspers"</f>
        <v>Deleted By Kaspers</v>
      </c>
      <c r="C35" s="5">
        <f>""</f>
      </c>
    </row>
    <row r="36" spans="1:3" ht="12.75">
      <c r="A36" s="5" t="str">
        <f>"D"</f>
        <v>D</v>
      </c>
      <c r="C36" s="10" t="str">
        <f>"D"</f>
        <v>D</v>
      </c>
    </row>
    <row r="37" ht="12.75">
      <c r="A37" s="5" t="str">
        <f>"D"</f>
        <v>D</v>
      </c>
    </row>
    <row r="38" ht="12.75">
      <c r="A38" s="5" t="str">
        <f>"D"</f>
        <v>D</v>
      </c>
    </row>
    <row r="39" spans="1:3" ht="12.75">
      <c r="A39" s="5" t="str">
        <f>"Delete"</f>
        <v>Delete</v>
      </c>
      <c r="C39" s="12" t="str">
        <f>"Deleted By Kaspersky"</f>
        <v>Deleted By Kaspersky</v>
      </c>
    </row>
    <row r="40" spans="1:3" ht="12.75">
      <c r="A40" s="5" t="str">
        <f>"D"</f>
        <v>D</v>
      </c>
      <c r="C40" s="5" t="str">
        <f>"Deleted By Kaspersky Lab AV Deleted By Kaspersky Lab AV Dele"</f>
        <v>Deleted By Kaspersky Lab AV Deleted By Kaspersky Lab AV Dele</v>
      </c>
    </row>
    <row r="41" spans="1:3" ht="12.75">
      <c r="A41" s="10" t="str">
        <f>"D"</f>
        <v>D</v>
      </c>
      <c r="C41" s="10" t="str">
        <f>"D"</f>
        <v>D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2019-09-04T00:57:08Z</cp:lastPrinted>
  <dcterms:modified xsi:type="dcterms:W3CDTF">2019-09-13T02:49:06Z</dcterms:modified>
  <cp:category/>
  <cp:version/>
  <cp:contentType/>
  <cp:contentStatus/>
</cp:coreProperties>
</file>